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595" windowHeight="3345" activeTab="0"/>
  </bookViews>
  <sheets>
    <sheet name="Рецептуры бетонов" sheetId="1" r:id="rId1"/>
  </sheets>
  <definedNames>
    <definedName name="_xlnm._FilterDatabase" localSheetId="0" hidden="1">'Рецептуры бетонов'!$A$2:$H$65</definedName>
    <definedName name="_xlnm.Print_Titles" localSheetId="0">'Рецептуры бетонов'!$1:$2</definedName>
    <definedName name="_xlnm.Print_Area" localSheetId="0">'Рецептуры бетонов'!$A$1:$R$65</definedName>
  </definedNames>
  <calcPr fullCalcOnLoad="1"/>
</workbook>
</file>

<file path=xl/comments1.xml><?xml version="1.0" encoding="utf-8"?>
<comments xmlns="http://schemas.openxmlformats.org/spreadsheetml/2006/main">
  <authors>
    <author>Павел Амелюшко</author>
  </authors>
  <commentList>
    <comment ref="L2" authorId="0">
      <text>
        <r>
          <rPr>
            <b/>
            <sz val="8"/>
            <rFont val="Tahoma"/>
            <family val="0"/>
          </rPr>
          <t>Павел Амелюшко:</t>
        </r>
        <r>
          <rPr>
            <sz val="8"/>
            <rFont val="Tahoma"/>
            <family val="0"/>
          </rPr>
          <t xml:space="preserve">
Заданная масса цемента</t>
        </r>
      </text>
    </comment>
    <comment ref="P2" authorId="0">
      <text>
        <r>
          <rPr>
            <b/>
            <sz val="8"/>
            <rFont val="Tahoma"/>
            <family val="0"/>
          </rPr>
          <t>Павел Амелюшко:</t>
        </r>
        <r>
          <rPr>
            <sz val="8"/>
            <rFont val="Tahoma"/>
            <family val="0"/>
          </rPr>
          <t xml:space="preserve">
Заданный объем смеси</t>
        </r>
      </text>
    </comment>
  </commentList>
</comments>
</file>

<file path=xl/sharedStrings.xml><?xml version="1.0" encoding="utf-8"?>
<sst xmlns="http://schemas.openxmlformats.org/spreadsheetml/2006/main" count="86" uniqueCount="21">
  <si>
    <t>Класс бетона</t>
  </si>
  <si>
    <t>Марка цемента</t>
  </si>
  <si>
    <t>ж2</t>
  </si>
  <si>
    <t>Цемент</t>
  </si>
  <si>
    <t>Вода</t>
  </si>
  <si>
    <t>Щебень</t>
  </si>
  <si>
    <t>Песок</t>
  </si>
  <si>
    <t>Марка бетона</t>
  </si>
  <si>
    <t>п1</t>
  </si>
  <si>
    <t>п2</t>
  </si>
  <si>
    <t>цемент</t>
  </si>
  <si>
    <t>песок</t>
  </si>
  <si>
    <t>щебень</t>
  </si>
  <si>
    <t>Масса, кг</t>
  </si>
  <si>
    <t>На заданную массу цемента определяем объемы компонентов</t>
  </si>
  <si>
    <t>Объем смеси, л</t>
  </si>
  <si>
    <t>Количество компонентов на 1 м3</t>
  </si>
  <si>
    <t xml:space="preserve">Количество компо- нентов на заданный объем смеси, л </t>
  </si>
  <si>
    <t>песок, л</t>
  </si>
  <si>
    <t>щебень, л</t>
  </si>
  <si>
    <t>Подвиж- 
ность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</si>
</sst>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0"/>
      <color indexed="48"/>
      <name val="Arial Cyr"/>
      <family val="0"/>
    </font>
    <font>
      <b/>
      <sz val="12"/>
      <name val="Arial Cyr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4" borderId="0" xfId="0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/>
    </xf>
    <xf numFmtId="1" fontId="4" fillId="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3" borderId="3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2" fillId="3" borderId="3" xfId="0" applyNumberFormat="1" applyFont="1" applyFill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4" borderId="0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/>
    </xf>
    <xf numFmtId="1" fontId="4" fillId="4" borderId="0" xfId="0" applyNumberFormat="1" applyFont="1" applyFill="1" applyBorder="1" applyAlignment="1">
      <alignment/>
    </xf>
    <xf numFmtId="164" fontId="1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3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" fontId="0" fillId="4" borderId="0" xfId="0" applyNumberFormat="1" applyFill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right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workbookViewId="0" topLeftCell="A1">
      <pane ySplit="2" topLeftCell="BM3" activePane="bottomLeft" state="frozen"/>
      <selection pane="topLeft" activeCell="A1" sqref="A1"/>
      <selection pane="bottomLeft" activeCell="T40" sqref="T40"/>
    </sheetView>
  </sheetViews>
  <sheetFormatPr defaultColWidth="9.00390625" defaultRowHeight="12.75"/>
  <cols>
    <col min="1" max="1" width="6.125" style="0" bestFit="1" customWidth="1"/>
    <col min="3" max="4" width="7.25390625" style="0" bestFit="1" customWidth="1"/>
    <col min="5" max="5" width="7.75390625" style="3" customWidth="1"/>
    <col min="6" max="6" width="6.75390625" style="0" customWidth="1"/>
    <col min="7" max="7" width="8.00390625" style="0" customWidth="1"/>
    <col min="8" max="8" width="7.625" style="0" customWidth="1"/>
    <col min="9" max="9" width="6.375" style="3" bestFit="1" customWidth="1"/>
    <col min="10" max="10" width="5.125" style="0" bestFit="1" customWidth="1"/>
    <col min="11" max="11" width="6.375" style="4" bestFit="1" customWidth="1"/>
    <col min="12" max="13" width="6.375" style="11" customWidth="1"/>
    <col min="14" max="14" width="7.125" style="11" customWidth="1"/>
    <col min="15" max="15" width="7.125" style="4" customWidth="1"/>
    <col min="16" max="16" width="6.25390625" style="3" customWidth="1"/>
    <col min="17" max="17" width="6.25390625" style="11" customWidth="1"/>
    <col min="18" max="18" width="7.25390625" style="4" customWidth="1"/>
    <col min="19" max="24" width="6.25390625" style="11" customWidth="1"/>
    <col min="25" max="25" width="7.25390625" style="0" customWidth="1"/>
    <col min="26" max="26" width="7.625" style="9" customWidth="1"/>
    <col min="27" max="27" width="9.125" style="9" customWidth="1"/>
    <col min="28" max="28" width="7.125" style="9" customWidth="1"/>
    <col min="29" max="30" width="9.125" style="9" customWidth="1"/>
  </cols>
  <sheetData>
    <row r="1" spans="1:27" ht="34.5" customHeight="1">
      <c r="A1" s="130" t="s">
        <v>0</v>
      </c>
      <c r="B1" s="130" t="s">
        <v>7</v>
      </c>
      <c r="C1" s="130" t="s">
        <v>20</v>
      </c>
      <c r="D1" s="127" t="s">
        <v>1</v>
      </c>
      <c r="E1" s="122" t="s">
        <v>16</v>
      </c>
      <c r="F1" s="123"/>
      <c r="G1" s="123"/>
      <c r="H1" s="126"/>
      <c r="I1" s="129" t="s">
        <v>13</v>
      </c>
      <c r="J1" s="129"/>
      <c r="K1" s="126"/>
      <c r="L1" s="122" t="s">
        <v>14</v>
      </c>
      <c r="M1" s="123"/>
      <c r="N1" s="123"/>
      <c r="O1" s="127" t="s">
        <v>15</v>
      </c>
      <c r="P1" s="122" t="s">
        <v>17</v>
      </c>
      <c r="Q1" s="124"/>
      <c r="R1" s="125"/>
      <c r="U1" s="57"/>
      <c r="V1" s="57"/>
      <c r="W1" s="57"/>
      <c r="X1" s="57"/>
      <c r="Y1" s="57" t="s">
        <v>10</v>
      </c>
      <c r="Z1" s="57" t="s">
        <v>11</v>
      </c>
      <c r="AA1" s="57" t="s">
        <v>12</v>
      </c>
    </row>
    <row r="2" spans="1:27" ht="24.75" thickBot="1">
      <c r="A2" s="131"/>
      <c r="B2" s="131"/>
      <c r="C2" s="131"/>
      <c r="D2" s="128"/>
      <c r="E2" s="2" t="s">
        <v>3</v>
      </c>
      <c r="F2" s="1" t="s">
        <v>4</v>
      </c>
      <c r="G2" s="1" t="s">
        <v>5</v>
      </c>
      <c r="H2" s="1" t="s">
        <v>6</v>
      </c>
      <c r="I2" s="2" t="s">
        <v>10</v>
      </c>
      <c r="J2" s="1" t="s">
        <v>11</v>
      </c>
      <c r="K2" s="38" t="s">
        <v>12</v>
      </c>
      <c r="L2" s="93">
        <v>14</v>
      </c>
      <c r="M2" s="1" t="s">
        <v>18</v>
      </c>
      <c r="N2" s="1" t="s">
        <v>19</v>
      </c>
      <c r="O2" s="128"/>
      <c r="P2" s="94">
        <v>6000</v>
      </c>
      <c r="Q2" s="1" t="s">
        <v>18</v>
      </c>
      <c r="R2" s="38" t="s">
        <v>19</v>
      </c>
      <c r="T2" s="70"/>
      <c r="U2" s="70"/>
      <c r="V2" s="70"/>
      <c r="W2" s="70"/>
      <c r="X2" s="70"/>
      <c r="Y2" s="68">
        <v>1.4</v>
      </c>
      <c r="Z2" s="68">
        <f>AVERAGE(1.4,1.7)</f>
        <v>1.5499999999999998</v>
      </c>
      <c r="AA2" s="68">
        <v>1.6</v>
      </c>
    </row>
    <row r="3" spans="1:25" ht="12.75">
      <c r="A3" s="10">
        <v>7.5</v>
      </c>
      <c r="B3" s="10">
        <f aca="true" t="shared" si="0" ref="B3:B23">ROUND(A3*12.5/50,0)*50</f>
        <v>100</v>
      </c>
      <c r="C3" s="10" t="s">
        <v>2</v>
      </c>
      <c r="D3" s="10">
        <v>300</v>
      </c>
      <c r="E3" s="20">
        <v>200</v>
      </c>
      <c r="F3" s="21">
        <v>158</v>
      </c>
      <c r="G3" s="21">
        <v>1332</v>
      </c>
      <c r="H3" s="21">
        <v>737</v>
      </c>
      <c r="I3" s="112">
        <v>1</v>
      </c>
      <c r="J3" s="39">
        <f aca="true" t="shared" si="1" ref="J3:J21">H3/E3</f>
        <v>3.685</v>
      </c>
      <c r="K3" s="40">
        <f aca="true" t="shared" si="2" ref="K3:K21">G3/E3</f>
        <v>6.66</v>
      </c>
      <c r="L3" s="59">
        <f aca="true" t="shared" si="3" ref="L3:L34">I3/Y$2*$L$2</f>
        <v>10</v>
      </c>
      <c r="M3" s="59">
        <f aca="true" t="shared" si="4" ref="M3:M34">$L3*$Y$2/$I3*J3/Z$2</f>
        <v>33.28387096774194</v>
      </c>
      <c r="N3" s="59">
        <f aca="true" t="shared" si="5" ref="N3:N34">$L3*$Y$2/$I3*K3/AA$2</f>
        <v>58.275000000000006</v>
      </c>
      <c r="O3" s="87">
        <f>$L$2/E3*1000</f>
        <v>70</v>
      </c>
      <c r="P3" s="95">
        <f aca="true" t="shared" si="6" ref="P3:P34">$P$2/1000*$E3/$Y$2</f>
        <v>857.1428571428572</v>
      </c>
      <c r="Q3" s="107">
        <f aca="true" t="shared" si="7" ref="Q3:Q34">$P$2/1000*H3/$Z$2</f>
        <v>2852.903225806452</v>
      </c>
      <c r="R3" s="77">
        <f aca="true" t="shared" si="8" ref="R3:R34">$P$2/1000*G3/$AA$2</f>
        <v>4995</v>
      </c>
      <c r="S3" s="69"/>
      <c r="T3" s="69"/>
      <c r="U3" s="69"/>
      <c r="V3" s="69"/>
      <c r="W3" s="69"/>
      <c r="X3" s="69"/>
      <c r="Y3" s="30">
        <f aca="true" t="shared" si="9" ref="Y3:Y12">D3/B3</f>
        <v>3</v>
      </c>
    </row>
    <row r="4" spans="1:25" ht="12.75">
      <c r="A4" s="10">
        <v>7.5</v>
      </c>
      <c r="B4" s="10">
        <f t="shared" si="0"/>
        <v>100</v>
      </c>
      <c r="C4" s="10" t="s">
        <v>8</v>
      </c>
      <c r="D4" s="10">
        <v>300</v>
      </c>
      <c r="E4" s="20">
        <v>200</v>
      </c>
      <c r="F4" s="21">
        <v>174</v>
      </c>
      <c r="G4" s="21">
        <v>1250</v>
      </c>
      <c r="H4" s="21">
        <v>774</v>
      </c>
      <c r="I4" s="112">
        <v>1</v>
      </c>
      <c r="J4" s="39">
        <f t="shared" si="1"/>
        <v>3.87</v>
      </c>
      <c r="K4" s="40">
        <f t="shared" si="2"/>
        <v>6.25</v>
      </c>
      <c r="L4" s="59">
        <f t="shared" si="3"/>
        <v>10</v>
      </c>
      <c r="M4" s="59">
        <f t="shared" si="4"/>
        <v>34.954838709677425</v>
      </c>
      <c r="N4" s="59">
        <f t="shared" si="5"/>
        <v>54.6875</v>
      </c>
      <c r="O4" s="87">
        <f aca="true" t="shared" si="10" ref="O4:O65">$L$2/E4*1000</f>
        <v>70</v>
      </c>
      <c r="P4" s="95">
        <f t="shared" si="6"/>
        <v>857.1428571428572</v>
      </c>
      <c r="Q4" s="106">
        <f t="shared" si="7"/>
        <v>2996.129032258065</v>
      </c>
      <c r="R4" s="77">
        <f t="shared" si="8"/>
        <v>4687.5</v>
      </c>
      <c r="S4" s="69"/>
      <c r="T4" s="69"/>
      <c r="U4" s="69"/>
      <c r="V4" s="69"/>
      <c r="W4" s="69"/>
      <c r="X4" s="69"/>
      <c r="Y4" s="30">
        <f t="shared" si="9"/>
        <v>3</v>
      </c>
    </row>
    <row r="5" spans="1:25" ht="12.75">
      <c r="A5" s="10">
        <v>7.5</v>
      </c>
      <c r="B5" s="10">
        <f t="shared" si="0"/>
        <v>100</v>
      </c>
      <c r="C5" s="10" t="s">
        <v>9</v>
      </c>
      <c r="D5" s="10">
        <v>300</v>
      </c>
      <c r="E5" s="20">
        <v>231</v>
      </c>
      <c r="F5" s="21">
        <v>199</v>
      </c>
      <c r="G5" s="21">
        <v>1156</v>
      </c>
      <c r="H5" s="21">
        <v>774</v>
      </c>
      <c r="I5" s="112">
        <v>1</v>
      </c>
      <c r="J5" s="39">
        <f t="shared" si="1"/>
        <v>3.3506493506493507</v>
      </c>
      <c r="K5" s="40">
        <f t="shared" si="2"/>
        <v>5.004329004329004</v>
      </c>
      <c r="L5" s="59">
        <f t="shared" si="3"/>
        <v>10</v>
      </c>
      <c r="M5" s="59">
        <f t="shared" si="4"/>
        <v>30.26392961876833</v>
      </c>
      <c r="N5" s="59">
        <f t="shared" si="5"/>
        <v>43.78787878787879</v>
      </c>
      <c r="O5" s="87">
        <f t="shared" si="10"/>
        <v>60.60606060606061</v>
      </c>
      <c r="P5" s="95">
        <f t="shared" si="6"/>
        <v>990.0000000000001</v>
      </c>
      <c r="Q5" s="106">
        <f t="shared" si="7"/>
        <v>2996.129032258065</v>
      </c>
      <c r="R5" s="77">
        <f t="shared" si="8"/>
        <v>4335</v>
      </c>
      <c r="S5" s="69"/>
      <c r="T5" s="69"/>
      <c r="U5" s="69"/>
      <c r="V5" s="69"/>
      <c r="W5" s="69"/>
      <c r="X5" s="69"/>
      <c r="Y5" s="30">
        <f t="shared" si="9"/>
        <v>3</v>
      </c>
    </row>
    <row r="6" spans="1:30" ht="12.75">
      <c r="A6" s="19">
        <v>7.5</v>
      </c>
      <c r="B6" s="19">
        <f t="shared" si="0"/>
        <v>100</v>
      </c>
      <c r="C6" s="19" t="s">
        <v>2</v>
      </c>
      <c r="D6" s="19">
        <v>400</v>
      </c>
      <c r="E6" s="25">
        <f aca="true" t="shared" si="11" ref="E6:H7">E3/AA6</f>
        <v>178.57142857142856</v>
      </c>
      <c r="F6" s="26">
        <f t="shared" si="11"/>
        <v>156.43564356435644</v>
      </c>
      <c r="G6" s="26">
        <f t="shared" si="11"/>
        <v>1332</v>
      </c>
      <c r="H6" s="26">
        <f t="shared" si="11"/>
        <v>775.7894736842105</v>
      </c>
      <c r="I6" s="113">
        <v>1</v>
      </c>
      <c r="J6" s="41">
        <f t="shared" si="1"/>
        <v>4.34442105263158</v>
      </c>
      <c r="K6" s="42">
        <f t="shared" si="2"/>
        <v>7.459200000000001</v>
      </c>
      <c r="L6" s="63">
        <f t="shared" si="3"/>
        <v>10</v>
      </c>
      <c r="M6" s="63">
        <f t="shared" si="4"/>
        <v>39.23993208828524</v>
      </c>
      <c r="N6" s="63">
        <f t="shared" si="5"/>
        <v>65.268</v>
      </c>
      <c r="O6" s="78">
        <f t="shared" si="10"/>
        <v>78.4</v>
      </c>
      <c r="P6" s="96">
        <f t="shared" si="6"/>
        <v>765.3061224489795</v>
      </c>
      <c r="Q6" s="63">
        <f t="shared" si="7"/>
        <v>3003.0560271646864</v>
      </c>
      <c r="R6" s="78">
        <f t="shared" si="8"/>
        <v>4995</v>
      </c>
      <c r="S6" s="69"/>
      <c r="T6" s="69"/>
      <c r="U6" s="69"/>
      <c r="V6" s="69"/>
      <c r="W6" s="69"/>
      <c r="X6" s="69"/>
      <c r="Y6" s="30">
        <f t="shared" si="9"/>
        <v>4</v>
      </c>
      <c r="Z6" s="37">
        <v>1.3</v>
      </c>
      <c r="AA6" s="37">
        <v>1.12</v>
      </c>
      <c r="AB6" s="37">
        <v>1.01</v>
      </c>
      <c r="AC6" s="37">
        <v>1</v>
      </c>
      <c r="AD6" s="37">
        <v>0.95</v>
      </c>
    </row>
    <row r="7" spans="1:30" ht="12.75">
      <c r="A7" s="19">
        <v>7.5</v>
      </c>
      <c r="B7" s="19">
        <f t="shared" si="0"/>
        <v>100</v>
      </c>
      <c r="C7" s="19" t="s">
        <v>8</v>
      </c>
      <c r="D7" s="19">
        <v>400</v>
      </c>
      <c r="E7" s="25">
        <f t="shared" si="11"/>
        <v>178.57142857142856</v>
      </c>
      <c r="F7" s="26">
        <f t="shared" si="11"/>
        <v>172.27722772277227</v>
      </c>
      <c r="G7" s="26">
        <f t="shared" si="11"/>
        <v>1250</v>
      </c>
      <c r="H7" s="26">
        <f t="shared" si="11"/>
        <v>814.7368421052632</v>
      </c>
      <c r="I7" s="113">
        <v>1</v>
      </c>
      <c r="J7" s="41">
        <f t="shared" si="1"/>
        <v>4.562526315789475</v>
      </c>
      <c r="K7" s="42">
        <f t="shared" si="2"/>
        <v>7.000000000000001</v>
      </c>
      <c r="L7" s="63">
        <f t="shared" si="3"/>
        <v>10</v>
      </c>
      <c r="M7" s="63">
        <f t="shared" si="4"/>
        <v>41.20991511035655</v>
      </c>
      <c r="N7" s="63">
        <f t="shared" si="5"/>
        <v>61.25000000000001</v>
      </c>
      <c r="O7" s="78">
        <f t="shared" si="10"/>
        <v>78.4</v>
      </c>
      <c r="P7" s="96">
        <f t="shared" si="6"/>
        <v>765.3061224489795</v>
      </c>
      <c r="Q7" s="63">
        <f t="shared" si="7"/>
        <v>3153.820033955858</v>
      </c>
      <c r="R7" s="78">
        <f t="shared" si="8"/>
        <v>4687.5</v>
      </c>
      <c r="S7" s="69"/>
      <c r="T7" s="69"/>
      <c r="U7" s="69"/>
      <c r="V7" s="69"/>
      <c r="W7" s="69"/>
      <c r="X7" s="69"/>
      <c r="Y7" s="30">
        <f t="shared" si="9"/>
        <v>4</v>
      </c>
      <c r="Z7" s="37">
        <v>1.3</v>
      </c>
      <c r="AA7" s="37">
        <v>1.12</v>
      </c>
      <c r="AB7" s="37">
        <v>1.01</v>
      </c>
      <c r="AC7" s="37">
        <v>1</v>
      </c>
      <c r="AD7" s="37">
        <v>0.95</v>
      </c>
    </row>
    <row r="8" spans="1:30" ht="12.75">
      <c r="A8" s="19">
        <v>7.5</v>
      </c>
      <c r="B8" s="19">
        <f t="shared" si="0"/>
        <v>100</v>
      </c>
      <c r="C8" s="19" t="s">
        <v>9</v>
      </c>
      <c r="D8" s="19">
        <v>400</v>
      </c>
      <c r="E8" s="25">
        <f>E5*AA8</f>
        <v>258.72</v>
      </c>
      <c r="F8" s="26">
        <f aca="true" t="shared" si="12" ref="F8:H11">F5/AB8</f>
        <v>197.02970297029702</v>
      </c>
      <c r="G8" s="26">
        <f t="shared" si="12"/>
        <v>1156</v>
      </c>
      <c r="H8" s="26">
        <f t="shared" si="12"/>
        <v>814.7368421052632</v>
      </c>
      <c r="I8" s="113">
        <v>1</v>
      </c>
      <c r="J8" s="41">
        <f t="shared" si="1"/>
        <v>3.1491065325651793</v>
      </c>
      <c r="K8" s="42">
        <f t="shared" si="2"/>
        <v>4.4681508967223245</v>
      </c>
      <c r="L8" s="63">
        <f t="shared" si="3"/>
        <v>10</v>
      </c>
      <c r="M8" s="63">
        <f t="shared" si="4"/>
        <v>28.44354287478227</v>
      </c>
      <c r="N8" s="63">
        <f t="shared" si="5"/>
        <v>39.09632034632034</v>
      </c>
      <c r="O8" s="78">
        <f t="shared" si="10"/>
        <v>54.11255411255411</v>
      </c>
      <c r="P8" s="96">
        <f t="shared" si="6"/>
        <v>1108.8000000000002</v>
      </c>
      <c r="Q8" s="63">
        <f t="shared" si="7"/>
        <v>3153.820033955858</v>
      </c>
      <c r="R8" s="78">
        <f t="shared" si="8"/>
        <v>4335</v>
      </c>
      <c r="S8" s="69"/>
      <c r="T8" s="69"/>
      <c r="U8" s="69"/>
      <c r="V8" s="69"/>
      <c r="W8" s="69"/>
      <c r="X8" s="69"/>
      <c r="Y8" s="30">
        <f t="shared" si="9"/>
        <v>4</v>
      </c>
      <c r="Z8" s="37">
        <v>1.3</v>
      </c>
      <c r="AA8" s="37">
        <v>1.12</v>
      </c>
      <c r="AB8" s="37">
        <v>1.01</v>
      </c>
      <c r="AC8" s="37">
        <v>1</v>
      </c>
      <c r="AD8" s="37">
        <v>0.95</v>
      </c>
    </row>
    <row r="9" spans="1:30" ht="12.75">
      <c r="A9" s="34">
        <v>7.5</v>
      </c>
      <c r="B9" s="34">
        <f t="shared" si="0"/>
        <v>100</v>
      </c>
      <c r="C9" s="34" t="s">
        <v>2</v>
      </c>
      <c r="D9" s="34">
        <v>500</v>
      </c>
      <c r="E9" s="35">
        <f>E6/AA9</f>
        <v>155.27950310559007</v>
      </c>
      <c r="F9" s="36">
        <f t="shared" si="12"/>
        <v>154.8867758062935</v>
      </c>
      <c r="G9" s="36">
        <f t="shared" si="12"/>
        <v>1345.4545454545455</v>
      </c>
      <c r="H9" s="36">
        <f t="shared" si="12"/>
        <v>861.9883040935672</v>
      </c>
      <c r="I9" s="114">
        <v>1</v>
      </c>
      <c r="J9" s="43">
        <f t="shared" si="1"/>
        <v>5.551204678362573</v>
      </c>
      <c r="K9" s="44">
        <f t="shared" si="2"/>
        <v>8.664727272727273</v>
      </c>
      <c r="L9" s="67">
        <f t="shared" si="3"/>
        <v>10</v>
      </c>
      <c r="M9" s="67">
        <f t="shared" si="4"/>
        <v>50.13991322392002</v>
      </c>
      <c r="N9" s="67">
        <f t="shared" si="5"/>
        <v>75.81636363636363</v>
      </c>
      <c r="O9" s="79">
        <f t="shared" si="10"/>
        <v>90.16000000000001</v>
      </c>
      <c r="P9" s="97">
        <f t="shared" si="6"/>
        <v>665.4835847382433</v>
      </c>
      <c r="Q9" s="67">
        <f t="shared" si="7"/>
        <v>3336.728919071873</v>
      </c>
      <c r="R9" s="79">
        <f t="shared" si="8"/>
        <v>5045.454545454545</v>
      </c>
      <c r="S9" s="69"/>
      <c r="T9" s="69"/>
      <c r="U9" s="69"/>
      <c r="V9" s="69"/>
      <c r="W9" s="69"/>
      <c r="X9" s="69"/>
      <c r="Y9" s="30">
        <f t="shared" si="9"/>
        <v>5</v>
      </c>
      <c r="Z9" s="37">
        <v>1.25</v>
      </c>
      <c r="AA9" s="37">
        <v>1.15</v>
      </c>
      <c r="AB9" s="37">
        <v>1.01</v>
      </c>
      <c r="AC9" s="37">
        <v>0.99</v>
      </c>
      <c r="AD9" s="37">
        <v>0.9</v>
      </c>
    </row>
    <row r="10" spans="1:30" ht="12.75">
      <c r="A10" s="34">
        <v>7.5</v>
      </c>
      <c r="B10" s="34">
        <f t="shared" si="0"/>
        <v>100</v>
      </c>
      <c r="C10" s="34" t="s">
        <v>8</v>
      </c>
      <c r="D10" s="34">
        <v>500</v>
      </c>
      <c r="E10" s="35">
        <f>E7/AA10</f>
        <v>155.27950310559007</v>
      </c>
      <c r="F10" s="36">
        <f t="shared" si="12"/>
        <v>170.5715125968042</v>
      </c>
      <c r="G10" s="36">
        <f t="shared" si="12"/>
        <v>1262.6262626262626</v>
      </c>
      <c r="H10" s="36">
        <f t="shared" si="12"/>
        <v>905.2631578947369</v>
      </c>
      <c r="I10" s="114">
        <v>1</v>
      </c>
      <c r="J10" s="43">
        <f t="shared" si="1"/>
        <v>5.829894736842105</v>
      </c>
      <c r="K10" s="44">
        <f t="shared" si="2"/>
        <v>8.131313131313131</v>
      </c>
      <c r="L10" s="67">
        <f t="shared" si="3"/>
        <v>10</v>
      </c>
      <c r="M10" s="67">
        <f t="shared" si="4"/>
        <v>52.65711375212224</v>
      </c>
      <c r="N10" s="67">
        <f t="shared" si="5"/>
        <v>71.1489898989899</v>
      </c>
      <c r="O10" s="79">
        <f t="shared" si="10"/>
        <v>90.16000000000001</v>
      </c>
      <c r="P10" s="97">
        <f t="shared" si="6"/>
        <v>665.4835847382433</v>
      </c>
      <c r="Q10" s="67">
        <f t="shared" si="7"/>
        <v>3504.2444821731756</v>
      </c>
      <c r="R10" s="79">
        <f t="shared" si="8"/>
        <v>4734.848484848485</v>
      </c>
      <c r="S10" s="69"/>
      <c r="T10" s="69"/>
      <c r="U10" s="69"/>
      <c r="V10" s="69"/>
      <c r="W10" s="69"/>
      <c r="X10" s="69"/>
      <c r="Y10" s="30">
        <f t="shared" si="9"/>
        <v>5</v>
      </c>
      <c r="Z10" s="37">
        <v>1.25</v>
      </c>
      <c r="AA10" s="37">
        <v>1.15</v>
      </c>
      <c r="AB10" s="37">
        <v>1.01</v>
      </c>
      <c r="AC10" s="37">
        <v>0.99</v>
      </c>
      <c r="AD10" s="37">
        <v>0.9</v>
      </c>
    </row>
    <row r="11" spans="1:30" ht="12.75">
      <c r="A11" s="34">
        <v>7.5</v>
      </c>
      <c r="B11" s="34">
        <f t="shared" si="0"/>
        <v>100</v>
      </c>
      <c r="C11" s="34" t="s">
        <v>9</v>
      </c>
      <c r="D11" s="34">
        <v>500</v>
      </c>
      <c r="E11" s="35">
        <f>E8/AA11</f>
        <v>224.9739130434783</v>
      </c>
      <c r="F11" s="36">
        <f t="shared" si="12"/>
        <v>195.07891383197725</v>
      </c>
      <c r="G11" s="36">
        <f t="shared" si="12"/>
        <v>1167.6767676767677</v>
      </c>
      <c r="H11" s="36">
        <f t="shared" si="12"/>
        <v>905.2631578947369</v>
      </c>
      <c r="I11" s="114">
        <v>1</v>
      </c>
      <c r="J11" s="43">
        <f t="shared" si="1"/>
        <v>4.023858347166618</v>
      </c>
      <c r="K11" s="44">
        <f t="shared" si="2"/>
        <v>5.190276294172397</v>
      </c>
      <c r="L11" s="67">
        <f t="shared" si="3"/>
        <v>10</v>
      </c>
      <c r="M11" s="67">
        <f t="shared" si="4"/>
        <v>36.34452700666623</v>
      </c>
      <c r="N11" s="67">
        <f t="shared" si="5"/>
        <v>45.41491757400847</v>
      </c>
      <c r="O11" s="79">
        <f t="shared" si="10"/>
        <v>62.22943722943722</v>
      </c>
      <c r="P11" s="97">
        <f t="shared" si="6"/>
        <v>964.1739130434784</v>
      </c>
      <c r="Q11" s="67">
        <f t="shared" si="7"/>
        <v>3504.2444821731756</v>
      </c>
      <c r="R11" s="79">
        <f t="shared" si="8"/>
        <v>4378.787878787878</v>
      </c>
      <c r="S11" s="69"/>
      <c r="T11" s="69"/>
      <c r="U11" s="69"/>
      <c r="V11" s="69"/>
      <c r="W11" s="69"/>
      <c r="X11" s="69"/>
      <c r="Y11" s="30">
        <f t="shared" si="9"/>
        <v>5</v>
      </c>
      <c r="Z11" s="37">
        <v>1.25</v>
      </c>
      <c r="AA11" s="37">
        <v>1.15</v>
      </c>
      <c r="AB11" s="37">
        <v>1.01</v>
      </c>
      <c r="AC11" s="37">
        <v>0.99</v>
      </c>
      <c r="AD11" s="37">
        <v>0.9</v>
      </c>
    </row>
    <row r="12" spans="1:25" ht="12.75">
      <c r="A12" s="12">
        <v>10</v>
      </c>
      <c r="B12" s="12">
        <f t="shared" si="0"/>
        <v>150</v>
      </c>
      <c r="C12" s="12" t="s">
        <v>2</v>
      </c>
      <c r="D12" s="12">
        <v>300</v>
      </c>
      <c r="E12" s="13">
        <f aca="true" t="shared" si="13" ref="E12:H20">AVERAGE(E3,E21)</f>
        <v>239.5</v>
      </c>
      <c r="F12" s="14">
        <f t="shared" si="13"/>
        <v>158</v>
      </c>
      <c r="G12" s="14">
        <f t="shared" si="13"/>
        <v>1327</v>
      </c>
      <c r="H12" s="14">
        <f t="shared" si="13"/>
        <v>703</v>
      </c>
      <c r="I12" s="115">
        <v>1</v>
      </c>
      <c r="J12" s="45">
        <f t="shared" si="1"/>
        <v>2.9352818371607516</v>
      </c>
      <c r="K12" s="46">
        <f t="shared" si="2"/>
        <v>5.54070981210856</v>
      </c>
      <c r="L12" s="60">
        <f t="shared" si="3"/>
        <v>10</v>
      </c>
      <c r="M12" s="60">
        <f t="shared" si="4"/>
        <v>26.512223045322923</v>
      </c>
      <c r="N12" s="60">
        <f t="shared" si="5"/>
        <v>48.4812108559499</v>
      </c>
      <c r="O12" s="88">
        <f t="shared" si="10"/>
        <v>58.45511482254697</v>
      </c>
      <c r="P12" s="98">
        <f t="shared" si="6"/>
        <v>1026.4285714285716</v>
      </c>
      <c r="Q12" s="108">
        <f t="shared" si="7"/>
        <v>2721.2903225806454</v>
      </c>
      <c r="R12" s="80">
        <f t="shared" si="8"/>
        <v>4976.25</v>
      </c>
      <c r="S12" s="69"/>
      <c r="T12" s="69"/>
      <c r="U12" s="69"/>
      <c r="V12" s="69"/>
      <c r="W12" s="69"/>
      <c r="X12" s="69"/>
      <c r="Y12" s="30">
        <f t="shared" si="9"/>
        <v>2</v>
      </c>
    </row>
    <row r="13" spans="1:25" ht="12.75">
      <c r="A13" s="12">
        <v>10</v>
      </c>
      <c r="B13" s="12">
        <f t="shared" si="0"/>
        <v>150</v>
      </c>
      <c r="C13" s="12" t="s">
        <v>8</v>
      </c>
      <c r="D13" s="12">
        <v>300</v>
      </c>
      <c r="E13" s="13">
        <f t="shared" si="13"/>
        <v>256</v>
      </c>
      <c r="F13" s="14">
        <f t="shared" si="13"/>
        <v>174.5</v>
      </c>
      <c r="G13" s="14">
        <f t="shared" si="13"/>
        <v>1250</v>
      </c>
      <c r="H13" s="14">
        <f t="shared" si="13"/>
        <v>724.5</v>
      </c>
      <c r="I13" s="115">
        <v>1</v>
      </c>
      <c r="J13" s="45">
        <f t="shared" si="1"/>
        <v>2.830078125</v>
      </c>
      <c r="K13" s="46">
        <f t="shared" si="2"/>
        <v>4.8828125</v>
      </c>
      <c r="L13" s="60">
        <f t="shared" si="3"/>
        <v>10</v>
      </c>
      <c r="M13" s="60">
        <f t="shared" si="4"/>
        <v>25.56199596774194</v>
      </c>
      <c r="N13" s="60">
        <f t="shared" si="5"/>
        <v>42.724609375</v>
      </c>
      <c r="O13" s="88">
        <f t="shared" si="10"/>
        <v>54.6875</v>
      </c>
      <c r="P13" s="98">
        <f t="shared" si="6"/>
        <v>1097.142857142857</v>
      </c>
      <c r="Q13" s="108">
        <f t="shared" si="7"/>
        <v>2804.5161290322585</v>
      </c>
      <c r="R13" s="80">
        <f t="shared" si="8"/>
        <v>4687.5</v>
      </c>
      <c r="S13" s="69"/>
      <c r="T13" s="69"/>
      <c r="U13" s="69"/>
      <c r="V13" s="69"/>
      <c r="W13" s="69"/>
      <c r="X13" s="69"/>
      <c r="Y13" s="30">
        <f>D13/B13</f>
        <v>2</v>
      </c>
    </row>
    <row r="14" spans="1:25" ht="12.75">
      <c r="A14" s="12">
        <v>10</v>
      </c>
      <c r="B14" s="12">
        <f t="shared" si="0"/>
        <v>150</v>
      </c>
      <c r="C14" s="12" t="s">
        <v>9</v>
      </c>
      <c r="D14" s="12">
        <v>300</v>
      </c>
      <c r="E14" s="13">
        <f t="shared" si="13"/>
        <v>295.5</v>
      </c>
      <c r="F14" s="14">
        <f t="shared" si="13"/>
        <v>200</v>
      </c>
      <c r="G14" s="14">
        <f t="shared" si="13"/>
        <v>1154.5</v>
      </c>
      <c r="H14" s="14">
        <f t="shared" si="13"/>
        <v>716</v>
      </c>
      <c r="I14" s="115">
        <v>1</v>
      </c>
      <c r="J14" s="45">
        <f t="shared" si="1"/>
        <v>2.4230118443316413</v>
      </c>
      <c r="K14" s="46">
        <f t="shared" si="2"/>
        <v>3.906937394247039</v>
      </c>
      <c r="L14" s="60">
        <f t="shared" si="3"/>
        <v>10</v>
      </c>
      <c r="M14" s="60">
        <f t="shared" si="4"/>
        <v>21.88526827138257</v>
      </c>
      <c r="N14" s="60">
        <f t="shared" si="5"/>
        <v>34.18570219966159</v>
      </c>
      <c r="O14" s="88">
        <f t="shared" si="10"/>
        <v>47.377326565143825</v>
      </c>
      <c r="P14" s="98">
        <f t="shared" si="6"/>
        <v>1266.4285714285716</v>
      </c>
      <c r="Q14" s="108">
        <f t="shared" si="7"/>
        <v>2771.612903225807</v>
      </c>
      <c r="R14" s="80">
        <f t="shared" si="8"/>
        <v>4329.375</v>
      </c>
      <c r="S14" s="69"/>
      <c r="T14" s="69"/>
      <c r="U14" s="69"/>
      <c r="V14" s="69"/>
      <c r="W14" s="69"/>
      <c r="X14" s="69"/>
      <c r="Y14" s="30">
        <f aca="true" t="shared" si="14" ref="Y14:Y59">D14/B14</f>
        <v>2</v>
      </c>
    </row>
    <row r="15" spans="1:30" ht="12.75">
      <c r="A15" s="31">
        <v>10</v>
      </c>
      <c r="B15" s="31">
        <f t="shared" si="0"/>
        <v>150</v>
      </c>
      <c r="C15" s="31" t="s">
        <v>2</v>
      </c>
      <c r="D15" s="31">
        <v>400</v>
      </c>
      <c r="E15" s="32">
        <f t="shared" si="13"/>
        <v>206.78571428571428</v>
      </c>
      <c r="F15" s="33">
        <f t="shared" si="13"/>
        <v>157.21782178217822</v>
      </c>
      <c r="G15" s="33">
        <f t="shared" si="13"/>
        <v>1332</v>
      </c>
      <c r="H15" s="33">
        <f t="shared" si="13"/>
        <v>740.8947368421052</v>
      </c>
      <c r="I15" s="116">
        <v>1</v>
      </c>
      <c r="J15" s="47">
        <f t="shared" si="1"/>
        <v>3.582910644486865</v>
      </c>
      <c r="K15" s="48">
        <f t="shared" si="2"/>
        <v>6.441450777202073</v>
      </c>
      <c r="L15" s="64">
        <f t="shared" si="3"/>
        <v>10</v>
      </c>
      <c r="M15" s="64">
        <f t="shared" si="4"/>
        <v>32.36177356310717</v>
      </c>
      <c r="N15" s="64">
        <f t="shared" si="5"/>
        <v>56.362694300518136</v>
      </c>
      <c r="O15" s="81">
        <f t="shared" si="10"/>
        <v>67.70293609671849</v>
      </c>
      <c r="P15" s="99">
        <f t="shared" si="6"/>
        <v>886.2244897959184</v>
      </c>
      <c r="Q15" s="64">
        <f t="shared" si="7"/>
        <v>2867.979626485569</v>
      </c>
      <c r="R15" s="81">
        <f t="shared" si="8"/>
        <v>4995</v>
      </c>
      <c r="S15" s="69"/>
      <c r="T15" s="69"/>
      <c r="U15" s="69"/>
      <c r="V15" s="69"/>
      <c r="W15" s="69"/>
      <c r="X15" s="69"/>
      <c r="Y15" s="30">
        <f t="shared" si="14"/>
        <v>2.6666666666666665</v>
      </c>
      <c r="Z15" s="9">
        <f aca="true" t="shared" si="15" ref="Z15:Z20">D15/D12</f>
        <v>1.3333333333333333</v>
      </c>
      <c r="AA15" s="9">
        <f aca="true" t="shared" si="16" ref="AA15:AD20">E12/E15</f>
        <v>1.1582037996545769</v>
      </c>
      <c r="AB15" s="9">
        <f t="shared" si="16"/>
        <v>1.0049751243781095</v>
      </c>
      <c r="AC15" s="9">
        <f t="shared" si="16"/>
        <v>0.9962462462462462</v>
      </c>
      <c r="AD15" s="9">
        <f t="shared" si="16"/>
        <v>0.9488527385096257</v>
      </c>
    </row>
    <row r="16" spans="1:30" ht="12.75">
      <c r="A16" s="31">
        <v>10</v>
      </c>
      <c r="B16" s="31">
        <f t="shared" si="0"/>
        <v>150</v>
      </c>
      <c r="C16" s="31" t="s">
        <v>8</v>
      </c>
      <c r="D16" s="31">
        <v>400</v>
      </c>
      <c r="E16" s="32">
        <f t="shared" si="13"/>
        <v>219.78571428571428</v>
      </c>
      <c r="F16" s="33">
        <f t="shared" si="13"/>
        <v>173.13861386138615</v>
      </c>
      <c r="G16" s="33">
        <f t="shared" si="13"/>
        <v>1250</v>
      </c>
      <c r="H16" s="33">
        <f t="shared" si="13"/>
        <v>767.8684210526317</v>
      </c>
      <c r="I16" s="116">
        <v>1</v>
      </c>
      <c r="J16" s="47">
        <f t="shared" si="1"/>
        <v>3.4937139729401507</v>
      </c>
      <c r="K16" s="48">
        <f t="shared" si="2"/>
        <v>5.687357816054599</v>
      </c>
      <c r="L16" s="64">
        <f t="shared" si="3"/>
        <v>10</v>
      </c>
      <c r="M16" s="64">
        <f t="shared" si="4"/>
        <v>31.556126207201366</v>
      </c>
      <c r="N16" s="64">
        <f t="shared" si="5"/>
        <v>49.76438089047773</v>
      </c>
      <c r="O16" s="81">
        <f t="shared" si="10"/>
        <v>63.69840753981151</v>
      </c>
      <c r="P16" s="99">
        <f t="shared" si="6"/>
        <v>941.9387755102042</v>
      </c>
      <c r="Q16" s="64">
        <f t="shared" si="7"/>
        <v>2972.3938879456714</v>
      </c>
      <c r="R16" s="81">
        <f t="shared" si="8"/>
        <v>4687.5</v>
      </c>
      <c r="S16" s="69"/>
      <c r="T16" s="69"/>
      <c r="U16" s="69"/>
      <c r="V16" s="69"/>
      <c r="W16" s="69"/>
      <c r="X16" s="69"/>
      <c r="Y16" s="30">
        <f t="shared" si="14"/>
        <v>2.6666666666666665</v>
      </c>
      <c r="Z16" s="9">
        <f t="shared" si="15"/>
        <v>1.3333333333333333</v>
      </c>
      <c r="AA16" s="9">
        <f t="shared" si="16"/>
        <v>1.1647708807279817</v>
      </c>
      <c r="AB16" s="9">
        <f t="shared" si="16"/>
        <v>1.00786298393092</v>
      </c>
      <c r="AC16" s="9">
        <f t="shared" si="16"/>
        <v>1</v>
      </c>
      <c r="AD16" s="9">
        <f t="shared" si="16"/>
        <v>0.9435210253949757</v>
      </c>
    </row>
    <row r="17" spans="1:30" ht="12.75">
      <c r="A17" s="31">
        <v>10</v>
      </c>
      <c r="B17" s="31">
        <f t="shared" si="0"/>
        <v>150</v>
      </c>
      <c r="C17" s="31" t="s">
        <v>9</v>
      </c>
      <c r="D17" s="31">
        <v>400</v>
      </c>
      <c r="E17" s="32">
        <f t="shared" si="13"/>
        <v>279.36</v>
      </c>
      <c r="F17" s="33">
        <f t="shared" si="13"/>
        <v>198.0148514851485</v>
      </c>
      <c r="G17" s="33">
        <f t="shared" si="13"/>
        <v>1156</v>
      </c>
      <c r="H17" s="33">
        <f t="shared" si="13"/>
        <v>764.3684210526317</v>
      </c>
      <c r="I17" s="116">
        <v>1</v>
      </c>
      <c r="J17" s="47">
        <f t="shared" si="1"/>
        <v>2.7361412551998554</v>
      </c>
      <c r="K17" s="48">
        <f t="shared" si="2"/>
        <v>4.138029782359679</v>
      </c>
      <c r="L17" s="64">
        <f t="shared" si="3"/>
        <v>10</v>
      </c>
      <c r="M17" s="64">
        <f t="shared" si="4"/>
        <v>24.713533917934182</v>
      </c>
      <c r="N17" s="64">
        <f t="shared" si="5"/>
        <v>36.20776059564719</v>
      </c>
      <c r="O17" s="81">
        <f t="shared" si="10"/>
        <v>50.11454753722794</v>
      </c>
      <c r="P17" s="99">
        <f t="shared" si="6"/>
        <v>1197.257142857143</v>
      </c>
      <c r="Q17" s="64">
        <f t="shared" si="7"/>
        <v>2958.8455008488972</v>
      </c>
      <c r="R17" s="81">
        <f t="shared" si="8"/>
        <v>4335</v>
      </c>
      <c r="S17" s="69"/>
      <c r="T17" s="69"/>
      <c r="U17" s="69"/>
      <c r="V17" s="69"/>
      <c r="W17" s="69"/>
      <c r="X17" s="69"/>
      <c r="Y17" s="30">
        <f t="shared" si="14"/>
        <v>2.6666666666666665</v>
      </c>
      <c r="Z17" s="9">
        <f t="shared" si="15"/>
        <v>1.3333333333333333</v>
      </c>
      <c r="AA17" s="9">
        <f t="shared" si="16"/>
        <v>1.057774914089347</v>
      </c>
      <c r="AB17" s="9">
        <f t="shared" si="16"/>
        <v>1.0100252506312657</v>
      </c>
      <c r="AC17" s="9">
        <f t="shared" si="16"/>
        <v>0.9987024221453287</v>
      </c>
      <c r="AD17" s="9">
        <f t="shared" si="16"/>
        <v>0.9367210631412242</v>
      </c>
    </row>
    <row r="18" spans="1:30" ht="12.75">
      <c r="A18" s="27">
        <v>10</v>
      </c>
      <c r="B18" s="27">
        <f t="shared" si="0"/>
        <v>150</v>
      </c>
      <c r="C18" s="27" t="s">
        <v>2</v>
      </c>
      <c r="D18" s="27">
        <v>500</v>
      </c>
      <c r="E18" s="28">
        <f t="shared" si="13"/>
        <v>179.8136645962733</v>
      </c>
      <c r="F18" s="29">
        <f t="shared" si="13"/>
        <v>155.661209685325</v>
      </c>
      <c r="G18" s="29">
        <f t="shared" si="13"/>
        <v>1345.4545454545455</v>
      </c>
      <c r="H18" s="29">
        <f t="shared" si="13"/>
        <v>823.2163742690059</v>
      </c>
      <c r="I18" s="117">
        <v>1</v>
      </c>
      <c r="J18" s="49">
        <f t="shared" si="1"/>
        <v>4.578163601288772</v>
      </c>
      <c r="K18" s="50">
        <f t="shared" si="2"/>
        <v>7.482493327052913</v>
      </c>
      <c r="L18" s="65">
        <f t="shared" si="3"/>
        <v>10</v>
      </c>
      <c r="M18" s="65">
        <f t="shared" si="4"/>
        <v>41.351155108414716</v>
      </c>
      <c r="N18" s="65">
        <f t="shared" si="5"/>
        <v>65.47181661171298</v>
      </c>
      <c r="O18" s="82">
        <f t="shared" si="10"/>
        <v>77.85837651122625</v>
      </c>
      <c r="P18" s="100">
        <f t="shared" si="6"/>
        <v>770.6299911268857</v>
      </c>
      <c r="Q18" s="65">
        <f t="shared" si="7"/>
        <v>3186.6440294284102</v>
      </c>
      <c r="R18" s="82">
        <f t="shared" si="8"/>
        <v>5045.454545454545</v>
      </c>
      <c r="S18" s="69"/>
      <c r="T18" s="69"/>
      <c r="U18" s="69"/>
      <c r="V18" s="69"/>
      <c r="W18" s="69"/>
      <c r="X18" s="69"/>
      <c r="Y18" s="30">
        <f t="shared" si="14"/>
        <v>3.3333333333333335</v>
      </c>
      <c r="Z18" s="9">
        <f t="shared" si="15"/>
        <v>1.25</v>
      </c>
      <c r="AA18" s="9">
        <f t="shared" si="16"/>
        <v>1.15</v>
      </c>
      <c r="AB18" s="9">
        <f t="shared" si="16"/>
        <v>1.0099999999999998</v>
      </c>
      <c r="AC18" s="9">
        <f t="shared" si="16"/>
        <v>0.99</v>
      </c>
      <c r="AD18" s="9">
        <f t="shared" si="16"/>
        <v>0.8999999999999999</v>
      </c>
    </row>
    <row r="19" spans="1:30" ht="12.75">
      <c r="A19" s="27">
        <v>10</v>
      </c>
      <c r="B19" s="27">
        <f t="shared" si="0"/>
        <v>150</v>
      </c>
      <c r="C19" s="27" t="s">
        <v>8</v>
      </c>
      <c r="D19" s="27">
        <v>500</v>
      </c>
      <c r="E19" s="28">
        <f t="shared" si="13"/>
        <v>191.11801242236027</v>
      </c>
      <c r="F19" s="29">
        <f t="shared" si="13"/>
        <v>171.42437015978823</v>
      </c>
      <c r="G19" s="29">
        <f t="shared" si="13"/>
        <v>1262.6262626262626</v>
      </c>
      <c r="H19" s="29">
        <f t="shared" si="13"/>
        <v>853.187134502924</v>
      </c>
      <c r="I19" s="117">
        <v>1</v>
      </c>
      <c r="J19" s="49">
        <f t="shared" si="1"/>
        <v>4.464190076534636</v>
      </c>
      <c r="K19" s="50">
        <f t="shared" si="2"/>
        <v>6.606526756023018</v>
      </c>
      <c r="L19" s="65">
        <f t="shared" si="3"/>
        <v>10</v>
      </c>
      <c r="M19" s="65">
        <f t="shared" si="4"/>
        <v>40.321716820312844</v>
      </c>
      <c r="N19" s="65">
        <f t="shared" si="5"/>
        <v>57.807109115201406</v>
      </c>
      <c r="O19" s="82">
        <f t="shared" si="10"/>
        <v>73.25316867078323</v>
      </c>
      <c r="P19" s="100">
        <f t="shared" si="6"/>
        <v>819.0771960958298</v>
      </c>
      <c r="Q19" s="65">
        <f t="shared" si="7"/>
        <v>3302.65987549519</v>
      </c>
      <c r="R19" s="82">
        <f t="shared" si="8"/>
        <v>4734.848484848485</v>
      </c>
      <c r="S19" s="92"/>
      <c r="T19" s="69"/>
      <c r="U19" s="69"/>
      <c r="V19" s="69"/>
      <c r="W19" s="69"/>
      <c r="X19" s="69"/>
      <c r="Y19" s="30">
        <f t="shared" si="14"/>
        <v>3.3333333333333335</v>
      </c>
      <c r="Z19" s="9">
        <f t="shared" si="15"/>
        <v>1.25</v>
      </c>
      <c r="AA19" s="9">
        <f t="shared" si="16"/>
        <v>1.15</v>
      </c>
      <c r="AB19" s="9">
        <f t="shared" si="16"/>
        <v>1.0100000000000002</v>
      </c>
      <c r="AC19" s="9">
        <f t="shared" si="16"/>
        <v>0.99</v>
      </c>
      <c r="AD19" s="9">
        <f t="shared" si="16"/>
        <v>0.9000000000000001</v>
      </c>
    </row>
    <row r="20" spans="1:30" ht="12.75">
      <c r="A20" s="27">
        <v>10</v>
      </c>
      <c r="B20" s="27">
        <f t="shared" si="0"/>
        <v>150</v>
      </c>
      <c r="C20" s="27" t="s">
        <v>9</v>
      </c>
      <c r="D20" s="27">
        <v>500</v>
      </c>
      <c r="E20" s="28">
        <f t="shared" si="13"/>
        <v>242.9217391304348</v>
      </c>
      <c r="F20" s="29">
        <f t="shared" si="13"/>
        <v>196.05430840113712</v>
      </c>
      <c r="G20" s="29">
        <f t="shared" si="13"/>
        <v>1167.6767676767677</v>
      </c>
      <c r="H20" s="29">
        <f t="shared" si="13"/>
        <v>849.2982456140351</v>
      </c>
      <c r="I20" s="117">
        <v>1</v>
      </c>
      <c r="J20" s="49">
        <f t="shared" si="1"/>
        <v>3.4961804927553706</v>
      </c>
      <c r="K20" s="50">
        <f t="shared" si="2"/>
        <v>4.806802272438011</v>
      </c>
      <c r="L20" s="65">
        <f t="shared" si="3"/>
        <v>10</v>
      </c>
      <c r="M20" s="65">
        <f t="shared" si="4"/>
        <v>31.57840445069367</v>
      </c>
      <c r="N20" s="65">
        <f t="shared" si="5"/>
        <v>42.05951988383259</v>
      </c>
      <c r="O20" s="82">
        <f t="shared" si="10"/>
        <v>57.63172966781214</v>
      </c>
      <c r="P20" s="100">
        <f t="shared" si="6"/>
        <v>1041.0931677018634</v>
      </c>
      <c r="Q20" s="65">
        <f t="shared" si="7"/>
        <v>3287.6061120543295</v>
      </c>
      <c r="R20" s="82">
        <f t="shared" si="8"/>
        <v>4378.787878787878</v>
      </c>
      <c r="S20" s="69"/>
      <c r="T20" s="69"/>
      <c r="U20" s="69"/>
      <c r="V20" s="69"/>
      <c r="W20" s="69"/>
      <c r="X20" s="69"/>
      <c r="Y20" s="30">
        <f t="shared" si="14"/>
        <v>3.3333333333333335</v>
      </c>
      <c r="Z20" s="9">
        <f t="shared" si="15"/>
        <v>1.25</v>
      </c>
      <c r="AA20" s="9">
        <f t="shared" si="16"/>
        <v>1.1500000000000001</v>
      </c>
      <c r="AB20" s="9">
        <f t="shared" si="16"/>
        <v>1.01</v>
      </c>
      <c r="AC20" s="9">
        <f t="shared" si="16"/>
        <v>0.99</v>
      </c>
      <c r="AD20" s="9">
        <f t="shared" si="16"/>
        <v>0.9000000000000001</v>
      </c>
    </row>
    <row r="21" spans="1:25" ht="12.75">
      <c r="A21" s="7">
        <v>15</v>
      </c>
      <c r="B21" s="7">
        <f t="shared" si="0"/>
        <v>200</v>
      </c>
      <c r="C21" s="7" t="s">
        <v>2</v>
      </c>
      <c r="D21" s="7">
        <v>300</v>
      </c>
      <c r="E21" s="22">
        <v>279</v>
      </c>
      <c r="F21" s="23">
        <v>158</v>
      </c>
      <c r="G21" s="23">
        <v>1322</v>
      </c>
      <c r="H21" s="23">
        <v>669</v>
      </c>
      <c r="I21" s="118">
        <v>1</v>
      </c>
      <c r="J21" s="51">
        <f t="shared" si="1"/>
        <v>2.3978494623655915</v>
      </c>
      <c r="K21" s="52">
        <f t="shared" si="2"/>
        <v>4.738351254480286</v>
      </c>
      <c r="L21" s="61">
        <f t="shared" si="3"/>
        <v>10</v>
      </c>
      <c r="M21" s="61">
        <f t="shared" si="4"/>
        <v>21.65799514394728</v>
      </c>
      <c r="N21" s="61">
        <f t="shared" si="5"/>
        <v>41.46057347670251</v>
      </c>
      <c r="O21" s="89">
        <f t="shared" si="10"/>
        <v>50.17921146953405</v>
      </c>
      <c r="P21" s="101">
        <f t="shared" si="6"/>
        <v>1195.7142857142858</v>
      </c>
      <c r="Q21" s="109">
        <f t="shared" si="7"/>
        <v>2589.677419354839</v>
      </c>
      <c r="R21" s="83">
        <f t="shared" si="8"/>
        <v>4957.5</v>
      </c>
      <c r="S21" s="69"/>
      <c r="T21" s="69"/>
      <c r="U21" s="69"/>
      <c r="V21" s="69"/>
      <c r="W21" s="69"/>
      <c r="X21" s="69"/>
      <c r="Y21" s="30">
        <f t="shared" si="14"/>
        <v>1.5</v>
      </c>
    </row>
    <row r="22" spans="1:25" ht="12.75">
      <c r="A22" s="7">
        <v>15</v>
      </c>
      <c r="B22" s="7">
        <f t="shared" si="0"/>
        <v>200</v>
      </c>
      <c r="C22" s="7" t="s">
        <v>8</v>
      </c>
      <c r="D22" s="7">
        <v>300</v>
      </c>
      <c r="E22" s="22">
        <v>312</v>
      </c>
      <c r="F22" s="23">
        <v>175</v>
      </c>
      <c r="G22" s="23">
        <v>1250</v>
      </c>
      <c r="H22" s="23">
        <v>675</v>
      </c>
      <c r="I22" s="118">
        <v>1</v>
      </c>
      <c r="J22" s="51">
        <f aca="true" t="shared" si="17" ref="J22:J33">H22/E22</f>
        <v>2.1634615384615383</v>
      </c>
      <c r="K22" s="52">
        <f aca="true" t="shared" si="18" ref="K22:K33">G22/E22</f>
        <v>4.006410256410256</v>
      </c>
      <c r="L22" s="61">
        <f t="shared" si="3"/>
        <v>10</v>
      </c>
      <c r="M22" s="61">
        <f t="shared" si="4"/>
        <v>19.540942928039705</v>
      </c>
      <c r="N22" s="61">
        <f t="shared" si="5"/>
        <v>35.056089743589745</v>
      </c>
      <c r="O22" s="89">
        <f t="shared" si="10"/>
        <v>44.87179487179487</v>
      </c>
      <c r="P22" s="101">
        <f t="shared" si="6"/>
        <v>1337.1428571428573</v>
      </c>
      <c r="Q22" s="109">
        <f t="shared" si="7"/>
        <v>2612.9032258064517</v>
      </c>
      <c r="R22" s="83">
        <f t="shared" si="8"/>
        <v>4687.5</v>
      </c>
      <c r="S22" s="69"/>
      <c r="T22" s="69"/>
      <c r="U22" s="69"/>
      <c r="V22" s="69"/>
      <c r="W22" s="69"/>
      <c r="X22" s="69"/>
      <c r="Y22" s="30">
        <f t="shared" si="14"/>
        <v>1.5</v>
      </c>
    </row>
    <row r="23" spans="1:25" ht="12.75">
      <c r="A23" s="7">
        <v>15</v>
      </c>
      <c r="B23" s="7">
        <f t="shared" si="0"/>
        <v>200</v>
      </c>
      <c r="C23" s="7" t="s">
        <v>9</v>
      </c>
      <c r="D23" s="7">
        <v>300</v>
      </c>
      <c r="E23" s="22">
        <v>360</v>
      </c>
      <c r="F23" s="23">
        <v>201</v>
      </c>
      <c r="G23" s="23">
        <v>1153</v>
      </c>
      <c r="H23" s="23">
        <v>658</v>
      </c>
      <c r="I23" s="118">
        <v>1</v>
      </c>
      <c r="J23" s="51">
        <f t="shared" si="17"/>
        <v>1.8277777777777777</v>
      </c>
      <c r="K23" s="52">
        <f t="shared" si="18"/>
        <v>3.202777777777778</v>
      </c>
      <c r="L23" s="61">
        <f t="shared" si="3"/>
        <v>10</v>
      </c>
      <c r="M23" s="61">
        <f t="shared" si="4"/>
        <v>16.508960573476703</v>
      </c>
      <c r="N23" s="61">
        <f t="shared" si="5"/>
        <v>28.024305555555554</v>
      </c>
      <c r="O23" s="89">
        <f t="shared" si="10"/>
        <v>38.88888888888889</v>
      </c>
      <c r="P23" s="101">
        <f t="shared" si="6"/>
        <v>1542.857142857143</v>
      </c>
      <c r="Q23" s="109">
        <f t="shared" si="7"/>
        <v>2547.0967741935488</v>
      </c>
      <c r="R23" s="83">
        <f t="shared" si="8"/>
        <v>4323.75</v>
      </c>
      <c r="S23" s="69"/>
      <c r="T23" s="69"/>
      <c r="U23" s="69"/>
      <c r="V23" s="69"/>
      <c r="W23" s="69"/>
      <c r="X23" s="69"/>
      <c r="Y23" s="30">
        <f t="shared" si="14"/>
        <v>1.5</v>
      </c>
    </row>
    <row r="24" spans="1:30" ht="12.75">
      <c r="A24" s="8">
        <v>15</v>
      </c>
      <c r="B24" s="8">
        <f aca="true" t="shared" si="19" ref="B24:B65">ROUND(A24*12.5/50,0)*50</f>
        <v>200</v>
      </c>
      <c r="C24" s="8" t="s">
        <v>2</v>
      </c>
      <c r="D24" s="8">
        <v>400</v>
      </c>
      <c r="E24" s="24">
        <v>235</v>
      </c>
      <c r="F24" s="15">
        <v>158</v>
      </c>
      <c r="G24" s="15">
        <v>1332</v>
      </c>
      <c r="H24" s="15">
        <v>706</v>
      </c>
      <c r="I24" s="119">
        <v>1</v>
      </c>
      <c r="J24" s="53">
        <f t="shared" si="17"/>
        <v>3.0042553191489363</v>
      </c>
      <c r="K24" s="54">
        <f t="shared" si="18"/>
        <v>5.6680851063829785</v>
      </c>
      <c r="L24" s="62">
        <f t="shared" si="3"/>
        <v>10</v>
      </c>
      <c r="M24" s="62">
        <f t="shared" si="4"/>
        <v>27.13520933424846</v>
      </c>
      <c r="N24" s="62">
        <f t="shared" si="5"/>
        <v>49.59574468085106</v>
      </c>
      <c r="O24" s="84">
        <f t="shared" si="10"/>
        <v>59.57446808510639</v>
      </c>
      <c r="P24" s="102">
        <f t="shared" si="6"/>
        <v>1007.1428571428572</v>
      </c>
      <c r="Q24" s="62">
        <f t="shared" si="7"/>
        <v>2732.9032258064517</v>
      </c>
      <c r="R24" s="84">
        <f t="shared" si="8"/>
        <v>4995</v>
      </c>
      <c r="S24" s="69"/>
      <c r="T24" s="69"/>
      <c r="U24" s="69"/>
      <c r="V24" s="69"/>
      <c r="W24" s="69"/>
      <c r="X24" s="69"/>
      <c r="Y24" s="30">
        <f t="shared" si="14"/>
        <v>2</v>
      </c>
      <c r="Z24" s="9">
        <f>D24/D21</f>
        <v>1.3333333333333333</v>
      </c>
      <c r="AA24" s="9">
        <f aca="true" t="shared" si="20" ref="AA24:AD26">E21/E24</f>
        <v>1.1872340425531915</v>
      </c>
      <c r="AB24" s="9">
        <f t="shared" si="20"/>
        <v>1</v>
      </c>
      <c r="AC24" s="9">
        <f t="shared" si="20"/>
        <v>0.9924924924924925</v>
      </c>
      <c r="AD24" s="9">
        <f t="shared" si="20"/>
        <v>0.9475920679886686</v>
      </c>
    </row>
    <row r="25" spans="1:30" ht="12.75">
      <c r="A25" s="8">
        <v>15</v>
      </c>
      <c r="B25" s="8">
        <f t="shared" si="19"/>
        <v>200</v>
      </c>
      <c r="C25" s="8" t="s">
        <v>8</v>
      </c>
      <c r="D25" s="8">
        <v>400</v>
      </c>
      <c r="E25" s="24">
        <v>261</v>
      </c>
      <c r="F25" s="15">
        <v>174</v>
      </c>
      <c r="G25" s="15">
        <v>1250</v>
      </c>
      <c r="H25" s="15">
        <v>721</v>
      </c>
      <c r="I25" s="119">
        <v>1</v>
      </c>
      <c r="J25" s="53">
        <f t="shared" si="17"/>
        <v>2.7624521072796937</v>
      </c>
      <c r="K25" s="54">
        <f t="shared" si="18"/>
        <v>4.789272030651341</v>
      </c>
      <c r="L25" s="62">
        <f t="shared" si="3"/>
        <v>10</v>
      </c>
      <c r="M25" s="62">
        <f t="shared" si="4"/>
        <v>24.951180323816594</v>
      </c>
      <c r="N25" s="62">
        <f t="shared" si="5"/>
        <v>41.906130268199234</v>
      </c>
      <c r="O25" s="84">
        <f t="shared" si="10"/>
        <v>53.639846743295024</v>
      </c>
      <c r="P25" s="102">
        <f t="shared" si="6"/>
        <v>1118.5714285714287</v>
      </c>
      <c r="Q25" s="62">
        <f t="shared" si="7"/>
        <v>2790.9677419354844</v>
      </c>
      <c r="R25" s="84">
        <f t="shared" si="8"/>
        <v>4687.5</v>
      </c>
      <c r="S25" s="69"/>
      <c r="T25" s="69"/>
      <c r="U25" s="69"/>
      <c r="V25" s="69"/>
      <c r="W25" s="69"/>
      <c r="X25" s="69"/>
      <c r="Y25" s="30">
        <f t="shared" si="14"/>
        <v>2</v>
      </c>
      <c r="Z25" s="9">
        <f>D25/D22</f>
        <v>1.3333333333333333</v>
      </c>
      <c r="AA25" s="9">
        <f t="shared" si="20"/>
        <v>1.1954022988505748</v>
      </c>
      <c r="AB25" s="9">
        <f t="shared" si="20"/>
        <v>1.0057471264367817</v>
      </c>
      <c r="AC25" s="9">
        <f t="shared" si="20"/>
        <v>1</v>
      </c>
      <c r="AD25" s="9">
        <f t="shared" si="20"/>
        <v>0.9361997226074896</v>
      </c>
    </row>
    <row r="26" spans="1:30" ht="12.75">
      <c r="A26" s="8">
        <v>15</v>
      </c>
      <c r="B26" s="8">
        <f t="shared" si="19"/>
        <v>200</v>
      </c>
      <c r="C26" s="8" t="s">
        <v>9</v>
      </c>
      <c r="D26" s="8">
        <v>400</v>
      </c>
      <c r="E26" s="24">
        <v>300</v>
      </c>
      <c r="F26" s="15">
        <v>199</v>
      </c>
      <c r="G26" s="15">
        <v>1156</v>
      </c>
      <c r="H26" s="15">
        <v>714</v>
      </c>
      <c r="I26" s="119">
        <v>1</v>
      </c>
      <c r="J26" s="53">
        <f t="shared" si="17"/>
        <v>2.38</v>
      </c>
      <c r="K26" s="54">
        <f t="shared" si="18"/>
        <v>3.8533333333333335</v>
      </c>
      <c r="L26" s="62">
        <f t="shared" si="3"/>
        <v>10</v>
      </c>
      <c r="M26" s="62">
        <f t="shared" si="4"/>
        <v>21.49677419354839</v>
      </c>
      <c r="N26" s="62">
        <f t="shared" si="5"/>
        <v>33.71666666666667</v>
      </c>
      <c r="O26" s="84">
        <f t="shared" si="10"/>
        <v>46.66666666666667</v>
      </c>
      <c r="P26" s="102">
        <f t="shared" si="6"/>
        <v>1285.7142857142858</v>
      </c>
      <c r="Q26" s="62">
        <f t="shared" si="7"/>
        <v>2763.8709677419356</v>
      </c>
      <c r="R26" s="84">
        <f t="shared" si="8"/>
        <v>4335</v>
      </c>
      <c r="S26" s="69"/>
      <c r="T26" s="69"/>
      <c r="U26" s="69"/>
      <c r="V26" s="69"/>
      <c r="W26" s="69"/>
      <c r="X26" s="69"/>
      <c r="Y26" s="30">
        <f t="shared" si="14"/>
        <v>2</v>
      </c>
      <c r="Z26" s="9">
        <f>D26/D23</f>
        <v>1.3333333333333333</v>
      </c>
      <c r="AA26" s="9">
        <f t="shared" si="20"/>
        <v>1.2</v>
      </c>
      <c r="AB26" s="9">
        <f t="shared" si="20"/>
        <v>1.0100502512562815</v>
      </c>
      <c r="AC26" s="9">
        <f t="shared" si="20"/>
        <v>0.9974048442906575</v>
      </c>
      <c r="AD26" s="9">
        <f t="shared" si="20"/>
        <v>0.9215686274509803</v>
      </c>
    </row>
    <row r="27" spans="1:30" ht="12.75">
      <c r="A27" s="16">
        <v>15</v>
      </c>
      <c r="B27" s="16">
        <f t="shared" si="19"/>
        <v>200</v>
      </c>
      <c r="C27" s="16" t="s">
        <v>2</v>
      </c>
      <c r="D27" s="16">
        <v>500</v>
      </c>
      <c r="E27" s="17">
        <f aca="true" t="shared" si="21" ref="E27:H29">E24/AA27</f>
        <v>204.34782608695653</v>
      </c>
      <c r="F27" s="18">
        <f t="shared" si="21"/>
        <v>156.43564356435644</v>
      </c>
      <c r="G27" s="18">
        <f t="shared" si="21"/>
        <v>1345.4545454545455</v>
      </c>
      <c r="H27" s="18">
        <f t="shared" si="21"/>
        <v>784.4444444444445</v>
      </c>
      <c r="I27" s="120">
        <v>1</v>
      </c>
      <c r="J27" s="55">
        <f>H27/E27</f>
        <v>3.8387706855791963</v>
      </c>
      <c r="K27" s="56">
        <f>G27/E27</f>
        <v>6.584139264990329</v>
      </c>
      <c r="L27" s="66">
        <f t="shared" si="3"/>
        <v>10</v>
      </c>
      <c r="M27" s="66">
        <f t="shared" si="4"/>
        <v>34.67276748265081</v>
      </c>
      <c r="N27" s="66">
        <f t="shared" si="5"/>
        <v>57.61121856866538</v>
      </c>
      <c r="O27" s="85">
        <f t="shared" si="10"/>
        <v>68.51063829787233</v>
      </c>
      <c r="P27" s="103">
        <f t="shared" si="6"/>
        <v>875.7763975155281</v>
      </c>
      <c r="Q27" s="66">
        <f t="shared" si="7"/>
        <v>3036.5591397849466</v>
      </c>
      <c r="R27" s="85">
        <f t="shared" si="8"/>
        <v>5045.454545454545</v>
      </c>
      <c r="S27" s="69"/>
      <c r="T27" s="69"/>
      <c r="U27" s="69"/>
      <c r="V27" s="69"/>
      <c r="W27" s="69"/>
      <c r="X27" s="69"/>
      <c r="Y27" s="30">
        <f t="shared" si="14"/>
        <v>2.5</v>
      </c>
      <c r="Z27" s="37">
        <v>1.25</v>
      </c>
      <c r="AA27" s="37">
        <v>1.15</v>
      </c>
      <c r="AB27" s="37">
        <v>1.01</v>
      </c>
      <c r="AC27" s="37">
        <v>0.99</v>
      </c>
      <c r="AD27" s="37">
        <v>0.9</v>
      </c>
    </row>
    <row r="28" spans="1:30" ht="12.75">
      <c r="A28" s="16">
        <v>15</v>
      </c>
      <c r="B28" s="16">
        <f t="shared" si="19"/>
        <v>200</v>
      </c>
      <c r="C28" s="16" t="s">
        <v>8</v>
      </c>
      <c r="D28" s="16">
        <v>500</v>
      </c>
      <c r="E28" s="17">
        <f t="shared" si="21"/>
        <v>226.95652173913047</v>
      </c>
      <c r="F28" s="18">
        <f t="shared" si="21"/>
        <v>172.27722772277227</v>
      </c>
      <c r="G28" s="18">
        <f t="shared" si="21"/>
        <v>1262.6262626262626</v>
      </c>
      <c r="H28" s="18">
        <f t="shared" si="21"/>
        <v>801.1111111111111</v>
      </c>
      <c r="I28" s="120">
        <v>1</v>
      </c>
      <c r="J28" s="55">
        <f>H28/E28</f>
        <v>3.5297999148573855</v>
      </c>
      <c r="K28" s="56">
        <f>G28/E28</f>
        <v>5.56329579318085</v>
      </c>
      <c r="L28" s="66">
        <f t="shared" si="3"/>
        <v>10</v>
      </c>
      <c r="M28" s="66">
        <f t="shared" si="4"/>
        <v>31.88206374709897</v>
      </c>
      <c r="N28" s="66">
        <f t="shared" si="5"/>
        <v>48.678838190332435</v>
      </c>
      <c r="O28" s="85">
        <f t="shared" si="10"/>
        <v>61.68582375478927</v>
      </c>
      <c r="P28" s="103">
        <f t="shared" si="6"/>
        <v>972.6708074534163</v>
      </c>
      <c r="Q28" s="66">
        <f t="shared" si="7"/>
        <v>3101.0752688172042</v>
      </c>
      <c r="R28" s="85">
        <f t="shared" si="8"/>
        <v>4734.848484848485</v>
      </c>
      <c r="S28" s="69"/>
      <c r="T28" s="69"/>
      <c r="U28" s="69"/>
      <c r="V28" s="69"/>
      <c r="W28" s="69"/>
      <c r="X28" s="69"/>
      <c r="Y28" s="30">
        <f t="shared" si="14"/>
        <v>2.5</v>
      </c>
      <c r="Z28" s="37">
        <v>1.25</v>
      </c>
      <c r="AA28" s="37">
        <v>1.15</v>
      </c>
      <c r="AB28" s="37">
        <v>1.01</v>
      </c>
      <c r="AC28" s="37">
        <v>0.99</v>
      </c>
      <c r="AD28" s="37">
        <v>0.9</v>
      </c>
    </row>
    <row r="29" spans="1:30" ht="12.75">
      <c r="A29" s="16">
        <v>15</v>
      </c>
      <c r="B29" s="16">
        <f t="shared" si="19"/>
        <v>200</v>
      </c>
      <c r="C29" s="16" t="s">
        <v>9</v>
      </c>
      <c r="D29" s="16">
        <v>500</v>
      </c>
      <c r="E29" s="17">
        <f t="shared" si="21"/>
        <v>260.8695652173913</v>
      </c>
      <c r="F29" s="18">
        <f t="shared" si="21"/>
        <v>197.02970297029702</v>
      </c>
      <c r="G29" s="18">
        <f t="shared" si="21"/>
        <v>1167.6767676767677</v>
      </c>
      <c r="H29" s="18">
        <f t="shared" si="21"/>
        <v>793.3333333333333</v>
      </c>
      <c r="I29" s="120">
        <v>1</v>
      </c>
      <c r="J29" s="55">
        <f>H29/E29</f>
        <v>3.041111111111111</v>
      </c>
      <c r="K29" s="56">
        <f>G29/E29</f>
        <v>4.476094276094276</v>
      </c>
      <c r="L29" s="66">
        <f t="shared" si="3"/>
        <v>10</v>
      </c>
      <c r="M29" s="66">
        <f t="shared" si="4"/>
        <v>27.46810035842294</v>
      </c>
      <c r="N29" s="66">
        <f t="shared" si="5"/>
        <v>39.16582491582491</v>
      </c>
      <c r="O29" s="85">
        <f t="shared" si="10"/>
        <v>53.66666666666667</v>
      </c>
      <c r="P29" s="103">
        <f t="shared" si="6"/>
        <v>1118.0124223602486</v>
      </c>
      <c r="Q29" s="66">
        <f t="shared" si="7"/>
        <v>3070.9677419354844</v>
      </c>
      <c r="R29" s="85">
        <f t="shared" si="8"/>
        <v>4378.787878787878</v>
      </c>
      <c r="S29" s="69"/>
      <c r="T29" s="69"/>
      <c r="U29" s="69"/>
      <c r="V29" s="69"/>
      <c r="W29" s="69"/>
      <c r="X29" s="69"/>
      <c r="Y29" s="30">
        <f t="shared" si="14"/>
        <v>2.5</v>
      </c>
      <c r="Z29" s="37">
        <v>1.25</v>
      </c>
      <c r="AA29" s="37">
        <v>1.15</v>
      </c>
      <c r="AB29" s="37">
        <v>1.01</v>
      </c>
      <c r="AC29" s="37">
        <v>0.99</v>
      </c>
      <c r="AD29" s="37">
        <v>0.9</v>
      </c>
    </row>
    <row r="30" spans="1:25" ht="12.75">
      <c r="A30" s="5">
        <v>20</v>
      </c>
      <c r="B30" s="10">
        <f t="shared" si="19"/>
        <v>250</v>
      </c>
      <c r="C30" s="10" t="s">
        <v>2</v>
      </c>
      <c r="D30" s="10">
        <v>300</v>
      </c>
      <c r="E30" s="20">
        <v>350</v>
      </c>
      <c r="F30" s="21">
        <v>160</v>
      </c>
      <c r="G30" s="21">
        <v>1328</v>
      </c>
      <c r="H30" s="21">
        <v>603</v>
      </c>
      <c r="I30" s="112">
        <v>1</v>
      </c>
      <c r="J30" s="39">
        <f t="shared" si="17"/>
        <v>1.7228571428571429</v>
      </c>
      <c r="K30" s="40">
        <f t="shared" si="18"/>
        <v>3.7942857142857145</v>
      </c>
      <c r="L30" s="59">
        <f t="shared" si="3"/>
        <v>10</v>
      </c>
      <c r="M30" s="59">
        <f t="shared" si="4"/>
        <v>15.561290322580648</v>
      </c>
      <c r="N30" s="59">
        <f t="shared" si="5"/>
        <v>33.2</v>
      </c>
      <c r="O30" s="87">
        <f t="shared" si="10"/>
        <v>40</v>
      </c>
      <c r="P30" s="104">
        <f t="shared" si="6"/>
        <v>1500</v>
      </c>
      <c r="Q30" s="110">
        <f t="shared" si="7"/>
        <v>2334.193548387097</v>
      </c>
      <c r="R30" s="86">
        <f t="shared" si="8"/>
        <v>4980</v>
      </c>
      <c r="S30" s="69"/>
      <c r="T30" s="69"/>
      <c r="U30" s="69"/>
      <c r="V30" s="69"/>
      <c r="W30" s="69"/>
      <c r="X30" s="69"/>
      <c r="Y30" s="30">
        <f t="shared" si="14"/>
        <v>1.2</v>
      </c>
    </row>
    <row r="31" spans="1:25" ht="12.75">
      <c r="A31" s="5">
        <v>20</v>
      </c>
      <c r="B31" s="10">
        <f t="shared" si="19"/>
        <v>250</v>
      </c>
      <c r="C31" s="10" t="s">
        <v>8</v>
      </c>
      <c r="D31" s="10">
        <v>300</v>
      </c>
      <c r="E31" s="20">
        <v>387</v>
      </c>
      <c r="F31" s="21">
        <v>176</v>
      </c>
      <c r="G31" s="21">
        <v>1245</v>
      </c>
      <c r="H31" s="21">
        <v>613</v>
      </c>
      <c r="I31" s="112">
        <v>1</v>
      </c>
      <c r="J31" s="39">
        <f t="shared" si="17"/>
        <v>1.5839793281653747</v>
      </c>
      <c r="K31" s="40">
        <f t="shared" si="18"/>
        <v>3.2170542635658914</v>
      </c>
      <c r="L31" s="59">
        <f t="shared" si="3"/>
        <v>10</v>
      </c>
      <c r="M31" s="59">
        <f t="shared" si="4"/>
        <v>14.306910060848546</v>
      </c>
      <c r="N31" s="59">
        <f t="shared" si="5"/>
        <v>28.14922480620155</v>
      </c>
      <c r="O31" s="87">
        <f t="shared" si="10"/>
        <v>36.17571059431524</v>
      </c>
      <c r="P31" s="104">
        <f t="shared" si="6"/>
        <v>1658.5714285714287</v>
      </c>
      <c r="Q31" s="110">
        <f t="shared" si="7"/>
        <v>2372.9032258064517</v>
      </c>
      <c r="R31" s="86">
        <f t="shared" si="8"/>
        <v>4668.75</v>
      </c>
      <c r="S31" s="69"/>
      <c r="T31" s="69"/>
      <c r="U31" s="69"/>
      <c r="V31" s="69"/>
      <c r="W31" s="69"/>
      <c r="X31" s="69"/>
      <c r="Y31" s="30">
        <f t="shared" si="14"/>
        <v>1.2</v>
      </c>
    </row>
    <row r="32" spans="1:25" ht="12.75">
      <c r="A32" s="5">
        <v>20</v>
      </c>
      <c r="B32" s="10">
        <f t="shared" si="19"/>
        <v>250</v>
      </c>
      <c r="C32" s="10" t="s">
        <v>9</v>
      </c>
      <c r="D32" s="10">
        <v>300</v>
      </c>
      <c r="E32" s="20">
        <v>451</v>
      </c>
      <c r="F32" s="21">
        <v>203</v>
      </c>
      <c r="G32" s="21">
        <v>1150</v>
      </c>
      <c r="H32" s="21">
        <v>574</v>
      </c>
      <c r="I32" s="112">
        <v>1</v>
      </c>
      <c r="J32" s="39">
        <f t="shared" si="17"/>
        <v>1.2727272727272727</v>
      </c>
      <c r="K32" s="40">
        <f t="shared" si="18"/>
        <v>2.549889135254989</v>
      </c>
      <c r="L32" s="59">
        <f t="shared" si="3"/>
        <v>10</v>
      </c>
      <c r="M32" s="59">
        <f t="shared" si="4"/>
        <v>11.495601173020528</v>
      </c>
      <c r="N32" s="59">
        <f t="shared" si="5"/>
        <v>22.31152993348115</v>
      </c>
      <c r="O32" s="87">
        <f t="shared" si="10"/>
        <v>31.042128603104214</v>
      </c>
      <c r="P32" s="104">
        <f t="shared" si="6"/>
        <v>1932.857142857143</v>
      </c>
      <c r="Q32" s="110">
        <f t="shared" si="7"/>
        <v>2221.935483870968</v>
      </c>
      <c r="R32" s="86">
        <f t="shared" si="8"/>
        <v>4312.5</v>
      </c>
      <c r="S32" s="69"/>
      <c r="T32" s="69"/>
      <c r="U32" s="69"/>
      <c r="V32" s="69"/>
      <c r="W32" s="69"/>
      <c r="X32" s="69"/>
      <c r="Y32" s="30">
        <f t="shared" si="14"/>
        <v>1.2</v>
      </c>
    </row>
    <row r="33" spans="1:30" ht="12.75">
      <c r="A33" s="6">
        <v>20</v>
      </c>
      <c r="B33" s="19">
        <f t="shared" si="19"/>
        <v>250</v>
      </c>
      <c r="C33" s="19" t="s">
        <v>2</v>
      </c>
      <c r="D33" s="19">
        <v>400</v>
      </c>
      <c r="E33" s="25">
        <v>289</v>
      </c>
      <c r="F33" s="26">
        <v>158</v>
      </c>
      <c r="G33" s="26">
        <v>1332</v>
      </c>
      <c r="H33" s="26">
        <v>660</v>
      </c>
      <c r="I33" s="113">
        <v>1</v>
      </c>
      <c r="J33" s="41">
        <f t="shared" si="17"/>
        <v>2.283737024221453</v>
      </c>
      <c r="K33" s="42">
        <f t="shared" si="18"/>
        <v>4.608996539792387</v>
      </c>
      <c r="L33" s="63">
        <f t="shared" si="3"/>
        <v>10</v>
      </c>
      <c r="M33" s="63">
        <f t="shared" si="4"/>
        <v>20.627302154258288</v>
      </c>
      <c r="N33" s="63">
        <f t="shared" si="5"/>
        <v>40.32871972318338</v>
      </c>
      <c r="O33" s="78">
        <f t="shared" si="10"/>
        <v>48.44290657439446</v>
      </c>
      <c r="P33" s="96">
        <f t="shared" si="6"/>
        <v>1238.5714285714287</v>
      </c>
      <c r="Q33" s="63">
        <f t="shared" si="7"/>
        <v>2554.8387096774195</v>
      </c>
      <c r="R33" s="78">
        <f t="shared" si="8"/>
        <v>4995</v>
      </c>
      <c r="S33" s="69"/>
      <c r="T33" s="69"/>
      <c r="U33" s="69"/>
      <c r="V33" s="69"/>
      <c r="W33" s="69"/>
      <c r="X33" s="69"/>
      <c r="Y33" s="30">
        <f t="shared" si="14"/>
        <v>1.6</v>
      </c>
      <c r="Z33" s="9">
        <f>D33/D30</f>
        <v>1.3333333333333333</v>
      </c>
      <c r="AA33" s="9">
        <f aca="true" t="shared" si="22" ref="AA33:AD35">E30/E33</f>
        <v>1.2110726643598615</v>
      </c>
      <c r="AB33" s="9">
        <f t="shared" si="22"/>
        <v>1.0126582278481013</v>
      </c>
      <c r="AC33" s="9">
        <f t="shared" si="22"/>
        <v>0.996996996996997</v>
      </c>
      <c r="AD33" s="9">
        <f t="shared" si="22"/>
        <v>0.9136363636363637</v>
      </c>
    </row>
    <row r="34" spans="1:30" ht="12.75">
      <c r="A34" s="6">
        <v>20</v>
      </c>
      <c r="B34" s="19">
        <f t="shared" si="19"/>
        <v>250</v>
      </c>
      <c r="C34" s="19" t="s">
        <v>8</v>
      </c>
      <c r="D34" s="19">
        <v>400</v>
      </c>
      <c r="E34" s="25">
        <v>322</v>
      </c>
      <c r="F34" s="26">
        <v>175</v>
      </c>
      <c r="G34" s="26">
        <v>1250</v>
      </c>
      <c r="H34" s="26">
        <v>666</v>
      </c>
      <c r="I34" s="113">
        <v>1</v>
      </c>
      <c r="J34" s="41">
        <f>H34/E34</f>
        <v>2.0683229813664594</v>
      </c>
      <c r="K34" s="42">
        <f>G34/E34</f>
        <v>3.8819875776397517</v>
      </c>
      <c r="L34" s="63">
        <f t="shared" si="3"/>
        <v>10</v>
      </c>
      <c r="M34" s="63">
        <f t="shared" si="4"/>
        <v>18.681626928471246</v>
      </c>
      <c r="N34" s="63">
        <f t="shared" si="5"/>
        <v>33.96739130434783</v>
      </c>
      <c r="O34" s="78">
        <f t="shared" si="10"/>
        <v>43.47826086956522</v>
      </c>
      <c r="P34" s="96">
        <f t="shared" si="6"/>
        <v>1380</v>
      </c>
      <c r="Q34" s="63">
        <f t="shared" si="7"/>
        <v>2578.0645161290327</v>
      </c>
      <c r="R34" s="78">
        <f t="shared" si="8"/>
        <v>4687.5</v>
      </c>
      <c r="S34" s="69"/>
      <c r="T34" s="69"/>
      <c r="U34" s="69"/>
      <c r="V34" s="69"/>
      <c r="W34" s="69"/>
      <c r="X34" s="69"/>
      <c r="Y34" s="30">
        <f t="shared" si="14"/>
        <v>1.6</v>
      </c>
      <c r="Z34" s="9">
        <f>D34/D31</f>
        <v>1.3333333333333333</v>
      </c>
      <c r="AA34" s="9">
        <f t="shared" si="22"/>
        <v>1.2018633540372672</v>
      </c>
      <c r="AB34" s="9">
        <f t="shared" si="22"/>
        <v>1.0057142857142858</v>
      </c>
      <c r="AC34" s="9">
        <f t="shared" si="22"/>
        <v>0.996</v>
      </c>
      <c r="AD34" s="9">
        <f t="shared" si="22"/>
        <v>0.9204204204204204</v>
      </c>
    </row>
    <row r="35" spans="1:30" ht="12.75">
      <c r="A35" s="6">
        <v>20</v>
      </c>
      <c r="B35" s="19">
        <f t="shared" si="19"/>
        <v>250</v>
      </c>
      <c r="C35" s="19" t="s">
        <v>9</v>
      </c>
      <c r="D35" s="19">
        <v>400</v>
      </c>
      <c r="E35" s="25">
        <v>374</v>
      </c>
      <c r="F35" s="26">
        <v>201</v>
      </c>
      <c r="G35" s="26">
        <v>1153</v>
      </c>
      <c r="H35" s="26">
        <v>646</v>
      </c>
      <c r="I35" s="113">
        <v>1</v>
      </c>
      <c r="J35" s="41">
        <f>H35/E35</f>
        <v>1.7272727272727273</v>
      </c>
      <c r="K35" s="42">
        <f>G35/E35</f>
        <v>3.0828877005347595</v>
      </c>
      <c r="L35" s="63">
        <f aca="true" t="shared" si="23" ref="L35:L65">I35/Y$2*$L$2</f>
        <v>10</v>
      </c>
      <c r="M35" s="63">
        <f aca="true" t="shared" si="24" ref="M35:M65">$L35*$Y$2/$I35*J35/Z$2</f>
        <v>15.601173020527861</v>
      </c>
      <c r="N35" s="63">
        <f aca="true" t="shared" si="25" ref="N35:N65">$L35*$Y$2/$I35*K35/AA$2</f>
        <v>26.975267379679146</v>
      </c>
      <c r="O35" s="78">
        <f t="shared" si="10"/>
        <v>37.4331550802139</v>
      </c>
      <c r="P35" s="96">
        <f aca="true" t="shared" si="26" ref="P35:P65">$P$2/1000*$E35/$Y$2</f>
        <v>1602.857142857143</v>
      </c>
      <c r="Q35" s="63">
        <f aca="true" t="shared" si="27" ref="Q35:Q65">$P$2/1000*H35/$Z$2</f>
        <v>2500.645161290323</v>
      </c>
      <c r="R35" s="78">
        <f aca="true" t="shared" si="28" ref="R35:R65">$P$2/1000*G35/$AA$2</f>
        <v>4323.75</v>
      </c>
      <c r="S35" s="69"/>
      <c r="T35" s="69"/>
      <c r="U35" s="69"/>
      <c r="V35" s="69"/>
      <c r="W35" s="69"/>
      <c r="X35" s="69"/>
      <c r="Y35" s="30">
        <f t="shared" si="14"/>
        <v>1.6</v>
      </c>
      <c r="Z35" s="9">
        <f>D35/D32</f>
        <v>1.3333333333333333</v>
      </c>
      <c r="AA35" s="9">
        <f t="shared" si="22"/>
        <v>1.2058823529411764</v>
      </c>
      <c r="AB35" s="9">
        <f t="shared" si="22"/>
        <v>1.0099502487562189</v>
      </c>
      <c r="AC35" s="9">
        <f t="shared" si="22"/>
        <v>0.997398091934085</v>
      </c>
      <c r="AD35" s="9">
        <f t="shared" si="22"/>
        <v>0.8885448916408669</v>
      </c>
    </row>
    <row r="36" spans="1:30" ht="12.75">
      <c r="A36" s="71">
        <v>20</v>
      </c>
      <c r="B36" s="71">
        <f t="shared" si="19"/>
        <v>250</v>
      </c>
      <c r="C36" s="71" t="s">
        <v>2</v>
      </c>
      <c r="D36" s="71">
        <v>500</v>
      </c>
      <c r="E36" s="72">
        <f aca="true" t="shared" si="29" ref="E36:H38">E33/AA36</f>
        <v>251.30434782608697</v>
      </c>
      <c r="F36" s="73">
        <f t="shared" si="29"/>
        <v>156.43564356435644</v>
      </c>
      <c r="G36" s="73">
        <f t="shared" si="29"/>
        <v>1345.4545454545455</v>
      </c>
      <c r="H36" s="73">
        <f t="shared" si="29"/>
        <v>733.3333333333334</v>
      </c>
      <c r="I36" s="121">
        <v>1</v>
      </c>
      <c r="J36" s="74">
        <f>H36/E36</f>
        <v>2.9181084198385236</v>
      </c>
      <c r="K36" s="75">
        <f>G36/E36</f>
        <v>5.353884869455803</v>
      </c>
      <c r="L36" s="90">
        <f t="shared" si="23"/>
        <v>10</v>
      </c>
      <c r="M36" s="90">
        <f t="shared" si="24"/>
        <v>26.357108308218926</v>
      </c>
      <c r="N36" s="90">
        <f t="shared" si="25"/>
        <v>46.84649260773828</v>
      </c>
      <c r="O36" s="91">
        <f t="shared" si="10"/>
        <v>55.70934256055364</v>
      </c>
      <c r="P36" s="97">
        <f t="shared" si="26"/>
        <v>1077.0186335403728</v>
      </c>
      <c r="Q36" s="67">
        <f t="shared" si="27"/>
        <v>2838.709677419355</v>
      </c>
      <c r="R36" s="79">
        <f t="shared" si="28"/>
        <v>5045.454545454545</v>
      </c>
      <c r="S36" s="69"/>
      <c r="T36" s="69"/>
      <c r="U36" s="69"/>
      <c r="V36" s="69"/>
      <c r="W36" s="69"/>
      <c r="X36" s="69"/>
      <c r="Y36" s="30">
        <f t="shared" si="14"/>
        <v>2</v>
      </c>
      <c r="Z36" s="37">
        <v>1.25</v>
      </c>
      <c r="AA36" s="37">
        <v>1.15</v>
      </c>
      <c r="AB36" s="37">
        <v>1.01</v>
      </c>
      <c r="AC36" s="37">
        <v>0.99</v>
      </c>
      <c r="AD36" s="37">
        <v>0.9</v>
      </c>
    </row>
    <row r="37" spans="1:30" ht="12.75">
      <c r="A37" s="71">
        <v>20</v>
      </c>
      <c r="B37" s="71">
        <f t="shared" si="19"/>
        <v>250</v>
      </c>
      <c r="C37" s="71" t="s">
        <v>8</v>
      </c>
      <c r="D37" s="71">
        <v>500</v>
      </c>
      <c r="E37" s="72">
        <f t="shared" si="29"/>
        <v>280</v>
      </c>
      <c r="F37" s="73">
        <f t="shared" si="29"/>
        <v>173.26732673267327</v>
      </c>
      <c r="G37" s="73">
        <f t="shared" si="29"/>
        <v>1262.6262626262626</v>
      </c>
      <c r="H37" s="73">
        <f t="shared" si="29"/>
        <v>740</v>
      </c>
      <c r="I37" s="121">
        <v>1</v>
      </c>
      <c r="J37" s="74">
        <f>H37/E37</f>
        <v>2.642857142857143</v>
      </c>
      <c r="K37" s="75">
        <f>G37/E37</f>
        <v>4.509379509379509</v>
      </c>
      <c r="L37" s="90">
        <f t="shared" si="23"/>
        <v>10</v>
      </c>
      <c r="M37" s="90">
        <f t="shared" si="24"/>
        <v>23.870967741935488</v>
      </c>
      <c r="N37" s="90">
        <f t="shared" si="25"/>
        <v>39.457070707070706</v>
      </c>
      <c r="O37" s="91">
        <f t="shared" si="10"/>
        <v>50</v>
      </c>
      <c r="P37" s="97">
        <f t="shared" si="26"/>
        <v>1200</v>
      </c>
      <c r="Q37" s="67">
        <f t="shared" si="27"/>
        <v>2864.5161290322585</v>
      </c>
      <c r="R37" s="79">
        <f t="shared" si="28"/>
        <v>4734.848484848485</v>
      </c>
      <c r="S37" s="69"/>
      <c r="T37" s="69"/>
      <c r="U37" s="69"/>
      <c r="V37" s="69"/>
      <c r="W37" s="69"/>
      <c r="X37" s="69"/>
      <c r="Y37" s="30">
        <f t="shared" si="14"/>
        <v>2</v>
      </c>
      <c r="Z37" s="37">
        <v>1.25</v>
      </c>
      <c r="AA37" s="37">
        <v>1.15</v>
      </c>
      <c r="AB37" s="37">
        <v>1.01</v>
      </c>
      <c r="AC37" s="37">
        <v>0.99</v>
      </c>
      <c r="AD37" s="37">
        <v>0.9</v>
      </c>
    </row>
    <row r="38" spans="1:30" ht="12.75">
      <c r="A38" s="71">
        <v>20</v>
      </c>
      <c r="B38" s="71">
        <f t="shared" si="19"/>
        <v>250</v>
      </c>
      <c r="C38" s="71" t="s">
        <v>9</v>
      </c>
      <c r="D38" s="71">
        <v>500</v>
      </c>
      <c r="E38" s="72">
        <f t="shared" si="29"/>
        <v>325.21739130434787</v>
      </c>
      <c r="F38" s="73">
        <f t="shared" si="29"/>
        <v>199.009900990099</v>
      </c>
      <c r="G38" s="73">
        <f t="shared" si="29"/>
        <v>1164.6464646464647</v>
      </c>
      <c r="H38" s="73">
        <f t="shared" si="29"/>
        <v>717.7777777777777</v>
      </c>
      <c r="I38" s="121">
        <v>1</v>
      </c>
      <c r="J38" s="74">
        <f>H38/E38</f>
        <v>2.2070707070707067</v>
      </c>
      <c r="K38" s="75">
        <f>G38/E38</f>
        <v>3.5811321773888616</v>
      </c>
      <c r="L38" s="90">
        <f t="shared" si="23"/>
        <v>10</v>
      </c>
      <c r="M38" s="90">
        <f t="shared" si="24"/>
        <v>19.93483219289671</v>
      </c>
      <c r="N38" s="90">
        <f t="shared" si="25"/>
        <v>31.334906552152535</v>
      </c>
      <c r="O38" s="91">
        <f t="shared" si="10"/>
        <v>43.04812834224599</v>
      </c>
      <c r="P38" s="97">
        <f t="shared" si="26"/>
        <v>1393.7888198757767</v>
      </c>
      <c r="Q38" s="67">
        <f t="shared" si="27"/>
        <v>2778.494623655914</v>
      </c>
      <c r="R38" s="79">
        <f t="shared" si="28"/>
        <v>4367.424242424242</v>
      </c>
      <c r="S38" s="69"/>
      <c r="T38" s="69"/>
      <c r="U38" s="69"/>
      <c r="V38" s="69"/>
      <c r="W38" s="69"/>
      <c r="X38" s="69"/>
      <c r="Y38" s="30">
        <f t="shared" si="14"/>
        <v>2</v>
      </c>
      <c r="Z38" s="37">
        <v>1.25</v>
      </c>
      <c r="AA38" s="37">
        <v>1.15</v>
      </c>
      <c r="AB38" s="37">
        <v>1.01</v>
      </c>
      <c r="AC38" s="37">
        <v>0.99</v>
      </c>
      <c r="AD38" s="37">
        <v>0.9</v>
      </c>
    </row>
    <row r="39" spans="1:25" ht="12.75">
      <c r="A39" s="7">
        <v>25</v>
      </c>
      <c r="B39" s="7">
        <f t="shared" si="19"/>
        <v>300</v>
      </c>
      <c r="C39" s="7" t="s">
        <v>2</v>
      </c>
      <c r="D39" s="7">
        <v>300</v>
      </c>
      <c r="E39" s="22">
        <v>346</v>
      </c>
      <c r="F39" s="23">
        <v>160</v>
      </c>
      <c r="G39" s="23">
        <v>1328</v>
      </c>
      <c r="H39" s="23">
        <v>612</v>
      </c>
      <c r="I39" s="118">
        <v>1</v>
      </c>
      <c r="J39" s="51">
        <f aca="true" t="shared" si="30" ref="J39:J51">H39/E39</f>
        <v>1.76878612716763</v>
      </c>
      <c r="K39" s="52">
        <f aca="true" t="shared" si="31" ref="K39:K51">G39/E39</f>
        <v>3.838150289017341</v>
      </c>
      <c r="L39" s="61">
        <f t="shared" si="23"/>
        <v>10</v>
      </c>
      <c r="M39" s="61">
        <f t="shared" si="24"/>
        <v>15.976132761514078</v>
      </c>
      <c r="N39" s="61">
        <f t="shared" si="25"/>
        <v>33.58381502890173</v>
      </c>
      <c r="O39" s="89">
        <f t="shared" si="10"/>
        <v>40.46242774566474</v>
      </c>
      <c r="P39" s="101">
        <f t="shared" si="26"/>
        <v>1482.857142857143</v>
      </c>
      <c r="Q39" s="109">
        <f t="shared" si="27"/>
        <v>2369.0322580645166</v>
      </c>
      <c r="R39" s="83">
        <f t="shared" si="28"/>
        <v>4980</v>
      </c>
      <c r="S39" s="69"/>
      <c r="T39" s="69"/>
      <c r="U39" s="69"/>
      <c r="V39" s="69"/>
      <c r="W39" s="69"/>
      <c r="X39" s="69"/>
      <c r="Y39" s="30">
        <f t="shared" si="14"/>
        <v>1</v>
      </c>
    </row>
    <row r="40" spans="1:25" ht="12.75">
      <c r="A40" s="7">
        <v>25</v>
      </c>
      <c r="B40" s="7">
        <f t="shared" si="19"/>
        <v>300</v>
      </c>
      <c r="C40" s="7" t="s">
        <v>8</v>
      </c>
      <c r="D40" s="7">
        <v>300</v>
      </c>
      <c r="E40" s="22">
        <v>382</v>
      </c>
      <c r="F40" s="23">
        <v>176</v>
      </c>
      <c r="G40" s="23">
        <v>1245</v>
      </c>
      <c r="H40" s="23">
        <v>618</v>
      </c>
      <c r="I40" s="118">
        <v>1</v>
      </c>
      <c r="J40" s="51">
        <f t="shared" si="30"/>
        <v>1.617801047120419</v>
      </c>
      <c r="K40" s="52">
        <f t="shared" si="31"/>
        <v>3.2591623036649215</v>
      </c>
      <c r="L40" s="61">
        <f t="shared" si="23"/>
        <v>10</v>
      </c>
      <c r="M40" s="61">
        <f t="shared" si="24"/>
        <v>14.612396554636042</v>
      </c>
      <c r="N40" s="61">
        <f t="shared" si="25"/>
        <v>28.51767015706806</v>
      </c>
      <c r="O40" s="89">
        <f t="shared" si="10"/>
        <v>36.64921465968586</v>
      </c>
      <c r="P40" s="101">
        <f t="shared" si="26"/>
        <v>1637.1428571428573</v>
      </c>
      <c r="Q40" s="109">
        <f t="shared" si="27"/>
        <v>2392.2580645161293</v>
      </c>
      <c r="R40" s="83">
        <f t="shared" si="28"/>
        <v>4668.75</v>
      </c>
      <c r="S40" s="69"/>
      <c r="T40" s="69"/>
      <c r="U40" s="69"/>
      <c r="V40" s="69"/>
      <c r="W40" s="69"/>
      <c r="X40" s="69"/>
      <c r="Y40" s="30">
        <f t="shared" si="14"/>
        <v>1</v>
      </c>
    </row>
    <row r="41" spans="1:25" ht="12.75">
      <c r="A41" s="7">
        <v>25</v>
      </c>
      <c r="B41" s="7">
        <f t="shared" si="19"/>
        <v>300</v>
      </c>
      <c r="C41" s="7" t="s">
        <v>9</v>
      </c>
      <c r="D41" s="7">
        <v>300</v>
      </c>
      <c r="E41" s="22">
        <v>445</v>
      </c>
      <c r="F41" s="23">
        <v>203</v>
      </c>
      <c r="G41" s="23">
        <v>1150</v>
      </c>
      <c r="H41" s="23">
        <v>585</v>
      </c>
      <c r="I41" s="118">
        <v>1</v>
      </c>
      <c r="J41" s="51">
        <f t="shared" si="30"/>
        <v>1.3146067415730338</v>
      </c>
      <c r="K41" s="52">
        <f t="shared" si="31"/>
        <v>2.5842696629213484</v>
      </c>
      <c r="L41" s="61">
        <f t="shared" si="23"/>
        <v>10</v>
      </c>
      <c r="M41" s="61">
        <f t="shared" si="24"/>
        <v>11.873867343240308</v>
      </c>
      <c r="N41" s="61">
        <f t="shared" si="25"/>
        <v>22.6123595505618</v>
      </c>
      <c r="O41" s="89">
        <f t="shared" si="10"/>
        <v>31.460674157303373</v>
      </c>
      <c r="P41" s="101">
        <f t="shared" si="26"/>
        <v>1907.1428571428573</v>
      </c>
      <c r="Q41" s="109">
        <f t="shared" si="27"/>
        <v>2264.5161290322585</v>
      </c>
      <c r="R41" s="83">
        <f t="shared" si="28"/>
        <v>4312.5</v>
      </c>
      <c r="S41" s="69"/>
      <c r="T41" s="69"/>
      <c r="U41" s="69"/>
      <c r="V41" s="69"/>
      <c r="W41" s="69"/>
      <c r="X41" s="69"/>
      <c r="Y41" s="30">
        <f t="shared" si="14"/>
        <v>1</v>
      </c>
    </row>
    <row r="42" spans="1:30" ht="12.75">
      <c r="A42" s="8">
        <v>25</v>
      </c>
      <c r="B42" s="8">
        <f t="shared" si="19"/>
        <v>300</v>
      </c>
      <c r="C42" s="8" t="s">
        <v>2</v>
      </c>
      <c r="D42" s="8">
        <v>400</v>
      </c>
      <c r="E42" s="24">
        <v>305</v>
      </c>
      <c r="F42" s="15">
        <v>158</v>
      </c>
      <c r="G42" s="15">
        <v>1332</v>
      </c>
      <c r="H42" s="15">
        <v>647</v>
      </c>
      <c r="I42" s="119">
        <v>1</v>
      </c>
      <c r="J42" s="53">
        <f t="shared" si="30"/>
        <v>2.121311475409836</v>
      </c>
      <c r="K42" s="54">
        <f t="shared" si="31"/>
        <v>4.367213114754098</v>
      </c>
      <c r="L42" s="62">
        <f t="shared" si="23"/>
        <v>10</v>
      </c>
      <c r="M42" s="62">
        <f t="shared" si="24"/>
        <v>19.1602326811211</v>
      </c>
      <c r="N42" s="62">
        <f t="shared" si="25"/>
        <v>38.213114754098356</v>
      </c>
      <c r="O42" s="84">
        <f t="shared" si="10"/>
        <v>45.90163934426229</v>
      </c>
      <c r="P42" s="102">
        <f t="shared" si="26"/>
        <v>1307.1428571428573</v>
      </c>
      <c r="Q42" s="62">
        <f t="shared" si="27"/>
        <v>2504.5161290322585</v>
      </c>
      <c r="R42" s="84">
        <f t="shared" si="28"/>
        <v>4995</v>
      </c>
      <c r="S42" s="69"/>
      <c r="T42" s="69"/>
      <c r="U42" s="69"/>
      <c r="V42" s="69"/>
      <c r="W42" s="69"/>
      <c r="X42" s="69"/>
      <c r="Y42" s="30">
        <f t="shared" si="14"/>
        <v>1.3333333333333333</v>
      </c>
      <c r="Z42" s="9">
        <f>D42/D39</f>
        <v>1.3333333333333333</v>
      </c>
      <c r="AA42" s="9">
        <f aca="true" t="shared" si="32" ref="AA42:AD44">E39/E42</f>
        <v>1.1344262295081968</v>
      </c>
      <c r="AB42" s="9">
        <f t="shared" si="32"/>
        <v>1.0126582278481013</v>
      </c>
      <c r="AC42" s="9">
        <f t="shared" si="32"/>
        <v>0.996996996996997</v>
      </c>
      <c r="AD42" s="9">
        <f t="shared" si="32"/>
        <v>0.9459041731066461</v>
      </c>
    </row>
    <row r="43" spans="1:30" ht="12.75">
      <c r="A43" s="8">
        <v>25</v>
      </c>
      <c r="B43" s="8">
        <f t="shared" si="19"/>
        <v>300</v>
      </c>
      <c r="C43" s="8" t="s">
        <v>8</v>
      </c>
      <c r="D43" s="8">
        <v>400</v>
      </c>
      <c r="E43" s="24">
        <v>340</v>
      </c>
      <c r="F43" s="15">
        <v>175</v>
      </c>
      <c r="G43" s="15">
        <v>1250</v>
      </c>
      <c r="H43" s="15">
        <v>651</v>
      </c>
      <c r="I43" s="119">
        <v>1</v>
      </c>
      <c r="J43" s="53">
        <f t="shared" si="30"/>
        <v>1.9147058823529413</v>
      </c>
      <c r="K43" s="54">
        <f t="shared" si="31"/>
        <v>3.676470588235294</v>
      </c>
      <c r="L43" s="62">
        <f t="shared" si="23"/>
        <v>10</v>
      </c>
      <c r="M43" s="62">
        <f t="shared" si="24"/>
        <v>17.294117647058826</v>
      </c>
      <c r="N43" s="62">
        <f t="shared" si="25"/>
        <v>32.16911764705882</v>
      </c>
      <c r="O43" s="84">
        <f t="shared" si="10"/>
        <v>41.1764705882353</v>
      </c>
      <c r="P43" s="102">
        <f t="shared" si="26"/>
        <v>1457.1428571428573</v>
      </c>
      <c r="Q43" s="62">
        <f t="shared" si="27"/>
        <v>2520.0000000000005</v>
      </c>
      <c r="R43" s="84">
        <f t="shared" si="28"/>
        <v>4687.5</v>
      </c>
      <c r="S43" s="69"/>
      <c r="T43" s="69"/>
      <c r="U43" s="69"/>
      <c r="V43" s="69"/>
      <c r="W43" s="69"/>
      <c r="X43" s="69"/>
      <c r="Y43" s="30">
        <f t="shared" si="14"/>
        <v>1.3333333333333333</v>
      </c>
      <c r="Z43" s="9">
        <f>D43/D40</f>
        <v>1.3333333333333333</v>
      </c>
      <c r="AA43" s="9">
        <f t="shared" si="32"/>
        <v>1.1235294117647059</v>
      </c>
      <c r="AB43" s="9">
        <f t="shared" si="32"/>
        <v>1.0057142857142858</v>
      </c>
      <c r="AC43" s="9">
        <f t="shared" si="32"/>
        <v>0.996</v>
      </c>
      <c r="AD43" s="9">
        <f t="shared" si="32"/>
        <v>0.9493087557603687</v>
      </c>
    </row>
    <row r="44" spans="1:30" ht="12.75">
      <c r="A44" s="8">
        <v>25</v>
      </c>
      <c r="B44" s="8">
        <f t="shared" si="19"/>
        <v>300</v>
      </c>
      <c r="C44" s="8" t="s">
        <v>9</v>
      </c>
      <c r="D44" s="8">
        <v>400</v>
      </c>
      <c r="E44" s="24">
        <v>394</v>
      </c>
      <c r="F44" s="15">
        <v>201</v>
      </c>
      <c r="G44" s="15">
        <v>1153</v>
      </c>
      <c r="H44" s="15">
        <v>631</v>
      </c>
      <c r="I44" s="119">
        <v>1</v>
      </c>
      <c r="J44" s="53">
        <f t="shared" si="30"/>
        <v>1.601522842639594</v>
      </c>
      <c r="K44" s="54">
        <f t="shared" si="31"/>
        <v>2.9263959390862944</v>
      </c>
      <c r="L44" s="62">
        <f t="shared" si="23"/>
        <v>10</v>
      </c>
      <c r="M44" s="62">
        <f t="shared" si="24"/>
        <v>14.46536761093827</v>
      </c>
      <c r="N44" s="62">
        <f t="shared" si="25"/>
        <v>25.605964467005073</v>
      </c>
      <c r="O44" s="84">
        <f t="shared" si="10"/>
        <v>35.53299492385787</v>
      </c>
      <c r="P44" s="102">
        <f t="shared" si="26"/>
        <v>1688.5714285714287</v>
      </c>
      <c r="Q44" s="62">
        <f t="shared" si="27"/>
        <v>2442.5806451612907</v>
      </c>
      <c r="R44" s="84">
        <f t="shared" si="28"/>
        <v>4323.75</v>
      </c>
      <c r="S44" s="69"/>
      <c r="T44" s="69"/>
      <c r="U44" s="69"/>
      <c r="V44" s="69"/>
      <c r="W44" s="69"/>
      <c r="X44" s="69"/>
      <c r="Y44" s="30">
        <f t="shared" si="14"/>
        <v>1.3333333333333333</v>
      </c>
      <c r="Z44" s="9">
        <f>D44/D41</f>
        <v>1.3333333333333333</v>
      </c>
      <c r="AA44" s="9">
        <f t="shared" si="32"/>
        <v>1.1294416243654823</v>
      </c>
      <c r="AB44" s="9">
        <f t="shared" si="32"/>
        <v>1.0099502487562189</v>
      </c>
      <c r="AC44" s="9">
        <f t="shared" si="32"/>
        <v>0.997398091934085</v>
      </c>
      <c r="AD44" s="9">
        <f t="shared" si="32"/>
        <v>0.9270998415213946</v>
      </c>
    </row>
    <row r="45" spans="1:30" ht="12.75">
      <c r="A45" s="16">
        <v>25</v>
      </c>
      <c r="B45" s="16">
        <f t="shared" si="19"/>
        <v>300</v>
      </c>
      <c r="C45" s="16" t="s">
        <v>2</v>
      </c>
      <c r="D45" s="16">
        <v>500</v>
      </c>
      <c r="E45" s="17">
        <f aca="true" t="shared" si="33" ref="E45:H47">E42/AA45</f>
        <v>265.21739130434787</v>
      </c>
      <c r="F45" s="18">
        <f t="shared" si="33"/>
        <v>156.43564356435644</v>
      </c>
      <c r="G45" s="18">
        <f t="shared" si="33"/>
        <v>1345.4545454545455</v>
      </c>
      <c r="H45" s="18">
        <f t="shared" si="33"/>
        <v>718.8888888888889</v>
      </c>
      <c r="I45" s="120">
        <v>1</v>
      </c>
      <c r="J45" s="55">
        <f t="shared" si="30"/>
        <v>2.7105646630236793</v>
      </c>
      <c r="K45" s="56">
        <f t="shared" si="31"/>
        <v>5.073025335320416</v>
      </c>
      <c r="L45" s="66">
        <f t="shared" si="23"/>
        <v>10</v>
      </c>
      <c r="M45" s="66">
        <f t="shared" si="24"/>
        <v>24.482519536988075</v>
      </c>
      <c r="N45" s="66">
        <f t="shared" si="25"/>
        <v>44.38897168405364</v>
      </c>
      <c r="O45" s="85">
        <f t="shared" si="10"/>
        <v>52.78688524590163</v>
      </c>
      <c r="P45" s="103">
        <f t="shared" si="26"/>
        <v>1136.6459627329195</v>
      </c>
      <c r="Q45" s="66">
        <f t="shared" si="27"/>
        <v>2782.795698924732</v>
      </c>
      <c r="R45" s="85">
        <f t="shared" si="28"/>
        <v>5045.454545454545</v>
      </c>
      <c r="S45" s="69"/>
      <c r="T45" s="69"/>
      <c r="U45" s="69"/>
      <c r="V45" s="69"/>
      <c r="W45" s="69"/>
      <c r="X45" s="69"/>
      <c r="Y45" s="30">
        <f>D45/B45</f>
        <v>1.6666666666666667</v>
      </c>
      <c r="Z45" s="37">
        <v>1.25</v>
      </c>
      <c r="AA45" s="37">
        <v>1.15</v>
      </c>
      <c r="AB45" s="37">
        <v>1.01</v>
      </c>
      <c r="AC45" s="37">
        <v>0.99</v>
      </c>
      <c r="AD45" s="37">
        <v>0.9</v>
      </c>
    </row>
    <row r="46" spans="1:30" ht="12.75">
      <c r="A46" s="16">
        <v>25</v>
      </c>
      <c r="B46" s="16">
        <f t="shared" si="19"/>
        <v>300</v>
      </c>
      <c r="C46" s="16" t="s">
        <v>8</v>
      </c>
      <c r="D46" s="16">
        <v>500</v>
      </c>
      <c r="E46" s="17">
        <f t="shared" si="33"/>
        <v>295.6521739130435</v>
      </c>
      <c r="F46" s="18">
        <f t="shared" si="33"/>
        <v>173.26732673267327</v>
      </c>
      <c r="G46" s="18">
        <f t="shared" si="33"/>
        <v>1262.6262626262626</v>
      </c>
      <c r="H46" s="18">
        <f t="shared" si="33"/>
        <v>723.3333333333334</v>
      </c>
      <c r="I46" s="120">
        <v>1</v>
      </c>
      <c r="J46" s="55">
        <f t="shared" si="30"/>
        <v>2.44656862745098</v>
      </c>
      <c r="K46" s="56">
        <f t="shared" si="31"/>
        <v>4.2706476530005935</v>
      </c>
      <c r="L46" s="66">
        <f t="shared" si="23"/>
        <v>10</v>
      </c>
      <c r="M46" s="66">
        <f t="shared" si="24"/>
        <v>22.098039215686274</v>
      </c>
      <c r="N46" s="66">
        <f t="shared" si="25"/>
        <v>37.368166963755186</v>
      </c>
      <c r="O46" s="85">
        <f t="shared" si="10"/>
        <v>47.35294117647059</v>
      </c>
      <c r="P46" s="103">
        <f t="shared" si="26"/>
        <v>1267.080745341615</v>
      </c>
      <c r="Q46" s="66">
        <f t="shared" si="27"/>
        <v>2800.0000000000005</v>
      </c>
      <c r="R46" s="85">
        <f t="shared" si="28"/>
        <v>4734.848484848485</v>
      </c>
      <c r="S46" s="69"/>
      <c r="T46" s="69"/>
      <c r="U46" s="69"/>
      <c r="V46" s="69"/>
      <c r="W46" s="69"/>
      <c r="X46" s="69"/>
      <c r="Y46" s="30">
        <f>D46/B46</f>
        <v>1.6666666666666667</v>
      </c>
      <c r="Z46" s="37">
        <v>1.25</v>
      </c>
      <c r="AA46" s="37">
        <v>1.15</v>
      </c>
      <c r="AB46" s="37">
        <v>1.01</v>
      </c>
      <c r="AC46" s="37">
        <v>0.99</v>
      </c>
      <c r="AD46" s="37">
        <v>0.9</v>
      </c>
    </row>
    <row r="47" spans="1:30" ht="12.75">
      <c r="A47" s="16">
        <v>25</v>
      </c>
      <c r="B47" s="16">
        <f t="shared" si="19"/>
        <v>300</v>
      </c>
      <c r="C47" s="16" t="s">
        <v>9</v>
      </c>
      <c r="D47" s="16">
        <v>500</v>
      </c>
      <c r="E47" s="17">
        <f t="shared" si="33"/>
        <v>342.60869565217394</v>
      </c>
      <c r="F47" s="18">
        <f t="shared" si="33"/>
        <v>199.009900990099</v>
      </c>
      <c r="G47" s="18">
        <f t="shared" si="33"/>
        <v>1164.6464646464647</v>
      </c>
      <c r="H47" s="18">
        <f t="shared" si="33"/>
        <v>701.1111111111111</v>
      </c>
      <c r="I47" s="120">
        <v>1</v>
      </c>
      <c r="J47" s="55">
        <f t="shared" si="30"/>
        <v>2.0463902989283698</v>
      </c>
      <c r="K47" s="56">
        <f t="shared" si="31"/>
        <v>3.399348818130544</v>
      </c>
      <c r="L47" s="66">
        <f t="shared" si="23"/>
        <v>10</v>
      </c>
      <c r="M47" s="66">
        <f t="shared" si="24"/>
        <v>18.48352528064334</v>
      </c>
      <c r="N47" s="66">
        <f t="shared" si="25"/>
        <v>29.74430215864226</v>
      </c>
      <c r="O47" s="85">
        <f t="shared" si="10"/>
        <v>40.86294416243655</v>
      </c>
      <c r="P47" s="103">
        <f t="shared" si="26"/>
        <v>1468.3229813664598</v>
      </c>
      <c r="Q47" s="66">
        <f t="shared" si="27"/>
        <v>2713.978494623656</v>
      </c>
      <c r="R47" s="85">
        <f t="shared" si="28"/>
        <v>4367.424242424242</v>
      </c>
      <c r="S47" s="69"/>
      <c r="T47" s="69"/>
      <c r="U47" s="69"/>
      <c r="V47" s="69"/>
      <c r="W47" s="69"/>
      <c r="X47" s="69"/>
      <c r="Y47" s="30">
        <f>D47/B47</f>
        <v>1.6666666666666667</v>
      </c>
      <c r="Z47" s="37">
        <v>1.25</v>
      </c>
      <c r="AA47" s="37">
        <v>1.15</v>
      </c>
      <c r="AB47" s="37">
        <v>1.01</v>
      </c>
      <c r="AC47" s="37">
        <v>0.99</v>
      </c>
      <c r="AD47" s="37">
        <v>0.9</v>
      </c>
    </row>
    <row r="48" spans="1:25" ht="12.75">
      <c r="A48" s="5">
        <v>30</v>
      </c>
      <c r="B48" s="10">
        <f t="shared" si="19"/>
        <v>400</v>
      </c>
      <c r="C48" s="10" t="s">
        <v>2</v>
      </c>
      <c r="D48" s="10">
        <v>400</v>
      </c>
      <c r="E48" s="20">
        <v>408</v>
      </c>
      <c r="F48" s="21">
        <v>163</v>
      </c>
      <c r="G48" s="21">
        <v>1321</v>
      </c>
      <c r="H48" s="21">
        <v>556</v>
      </c>
      <c r="I48" s="112">
        <v>1</v>
      </c>
      <c r="J48" s="39">
        <f t="shared" si="30"/>
        <v>1.3627450980392157</v>
      </c>
      <c r="K48" s="40">
        <f t="shared" si="31"/>
        <v>3.2377450980392157</v>
      </c>
      <c r="L48" s="59">
        <f t="shared" si="23"/>
        <v>10</v>
      </c>
      <c r="M48" s="59">
        <f t="shared" si="24"/>
        <v>12.30866540164453</v>
      </c>
      <c r="N48" s="59">
        <f t="shared" si="25"/>
        <v>28.330269607843135</v>
      </c>
      <c r="O48" s="87">
        <f t="shared" si="10"/>
        <v>34.313725490196084</v>
      </c>
      <c r="P48" s="104">
        <f t="shared" si="26"/>
        <v>1748.5714285714287</v>
      </c>
      <c r="Q48" s="110">
        <f t="shared" si="27"/>
        <v>2152.2580645161293</v>
      </c>
      <c r="R48" s="86">
        <f t="shared" si="28"/>
        <v>4953.75</v>
      </c>
      <c r="S48" s="69"/>
      <c r="T48" s="69"/>
      <c r="U48" s="69"/>
      <c r="V48" s="69"/>
      <c r="W48" s="69"/>
      <c r="X48" s="69"/>
      <c r="Y48" s="30">
        <f t="shared" si="14"/>
        <v>1</v>
      </c>
    </row>
    <row r="49" spans="1:25" ht="12.75">
      <c r="A49" s="5">
        <v>30</v>
      </c>
      <c r="B49" s="10">
        <f t="shared" si="19"/>
        <v>400</v>
      </c>
      <c r="C49" s="10" t="s">
        <v>8</v>
      </c>
      <c r="D49" s="10">
        <v>400</v>
      </c>
      <c r="E49" s="20">
        <v>452</v>
      </c>
      <c r="F49" s="21">
        <v>180</v>
      </c>
      <c r="G49" s="21">
        <v>1238</v>
      </c>
      <c r="H49" s="21">
        <v>555</v>
      </c>
      <c r="I49" s="112">
        <v>1</v>
      </c>
      <c r="J49" s="39">
        <f t="shared" si="30"/>
        <v>1.2278761061946903</v>
      </c>
      <c r="K49" s="40">
        <f t="shared" si="31"/>
        <v>2.7389380530973453</v>
      </c>
      <c r="L49" s="59">
        <f t="shared" si="23"/>
        <v>10</v>
      </c>
      <c r="M49" s="59">
        <f t="shared" si="24"/>
        <v>11.090493862403656</v>
      </c>
      <c r="N49" s="59">
        <f t="shared" si="25"/>
        <v>23.96570796460177</v>
      </c>
      <c r="O49" s="87">
        <f t="shared" si="10"/>
        <v>30.97345132743363</v>
      </c>
      <c r="P49" s="104">
        <f t="shared" si="26"/>
        <v>1937.1428571428573</v>
      </c>
      <c r="Q49" s="110">
        <f t="shared" si="27"/>
        <v>2148.3870967741937</v>
      </c>
      <c r="R49" s="86">
        <f t="shared" si="28"/>
        <v>4642.5</v>
      </c>
      <c r="S49" s="69"/>
      <c r="T49" s="69"/>
      <c r="U49" s="69"/>
      <c r="V49" s="69"/>
      <c r="W49" s="69"/>
      <c r="X49" s="69"/>
      <c r="Y49" s="30">
        <f t="shared" si="14"/>
        <v>1</v>
      </c>
    </row>
    <row r="50" spans="1:25" ht="12.75">
      <c r="A50" s="5">
        <v>30</v>
      </c>
      <c r="B50" s="10">
        <f t="shared" si="19"/>
        <v>400</v>
      </c>
      <c r="C50" s="10" t="s">
        <v>9</v>
      </c>
      <c r="D50" s="10">
        <v>400</v>
      </c>
      <c r="E50" s="20">
        <v>466</v>
      </c>
      <c r="F50" s="21">
        <v>184</v>
      </c>
      <c r="G50" s="21">
        <v>1164</v>
      </c>
      <c r="H50" s="21">
        <v>604</v>
      </c>
      <c r="I50" s="112">
        <v>1</v>
      </c>
      <c r="J50" s="39">
        <f t="shared" si="30"/>
        <v>1.296137339055794</v>
      </c>
      <c r="K50" s="40">
        <f t="shared" si="31"/>
        <v>2.4978540772532187</v>
      </c>
      <c r="L50" s="59">
        <f t="shared" si="23"/>
        <v>10</v>
      </c>
      <c r="M50" s="59">
        <f t="shared" si="24"/>
        <v>11.707046933407174</v>
      </c>
      <c r="N50" s="59">
        <f t="shared" si="25"/>
        <v>21.856223175965663</v>
      </c>
      <c r="O50" s="87">
        <f t="shared" si="10"/>
        <v>30.042918454935624</v>
      </c>
      <c r="P50" s="104">
        <f t="shared" si="26"/>
        <v>1997.1428571428573</v>
      </c>
      <c r="Q50" s="110">
        <f t="shared" si="27"/>
        <v>2338.0645161290327</v>
      </c>
      <c r="R50" s="86">
        <f t="shared" si="28"/>
        <v>4365</v>
      </c>
      <c r="S50" s="69"/>
      <c r="T50" s="69"/>
      <c r="U50" s="69"/>
      <c r="V50" s="69"/>
      <c r="W50" s="69"/>
      <c r="X50" s="69"/>
      <c r="Y50" s="30">
        <f t="shared" si="14"/>
        <v>1</v>
      </c>
    </row>
    <row r="51" spans="1:30" ht="12.75">
      <c r="A51" s="6">
        <v>30</v>
      </c>
      <c r="B51" s="19">
        <f t="shared" si="19"/>
        <v>400</v>
      </c>
      <c r="C51" s="19" t="s">
        <v>2</v>
      </c>
      <c r="D51" s="19">
        <v>500</v>
      </c>
      <c r="E51" s="25">
        <v>357</v>
      </c>
      <c r="F51" s="26">
        <v>161</v>
      </c>
      <c r="G51" s="26">
        <v>1327</v>
      </c>
      <c r="H51" s="26">
        <v>600</v>
      </c>
      <c r="I51" s="113">
        <v>1</v>
      </c>
      <c r="J51" s="41">
        <f t="shared" si="30"/>
        <v>1.680672268907563</v>
      </c>
      <c r="K51" s="42">
        <f t="shared" si="31"/>
        <v>3.7170868347338937</v>
      </c>
      <c r="L51" s="63">
        <f t="shared" si="23"/>
        <v>10</v>
      </c>
      <c r="M51" s="63">
        <f t="shared" si="24"/>
        <v>15.18026565464896</v>
      </c>
      <c r="N51" s="63">
        <f t="shared" si="25"/>
        <v>32.52450980392157</v>
      </c>
      <c r="O51" s="78">
        <f t="shared" si="10"/>
        <v>39.21568627450981</v>
      </c>
      <c r="P51" s="96">
        <f t="shared" si="26"/>
        <v>1530</v>
      </c>
      <c r="Q51" s="63">
        <f t="shared" si="27"/>
        <v>2322.5806451612907</v>
      </c>
      <c r="R51" s="78">
        <f t="shared" si="28"/>
        <v>4976.25</v>
      </c>
      <c r="S51" s="69"/>
      <c r="T51" s="69"/>
      <c r="U51" s="69"/>
      <c r="V51" s="69"/>
      <c r="W51" s="69"/>
      <c r="X51" s="69"/>
      <c r="Y51" s="30">
        <f t="shared" si="14"/>
        <v>1.25</v>
      </c>
      <c r="Z51" s="9">
        <f>D51/D48</f>
        <v>1.25</v>
      </c>
      <c r="AA51" s="9">
        <f aca="true" t="shared" si="34" ref="AA51:AD53">E48/E51</f>
        <v>1.1428571428571428</v>
      </c>
      <c r="AB51" s="9">
        <f t="shared" si="34"/>
        <v>1.0124223602484472</v>
      </c>
      <c r="AC51" s="9">
        <f t="shared" si="34"/>
        <v>0.9954785229841748</v>
      </c>
      <c r="AD51" s="9">
        <f t="shared" si="34"/>
        <v>0.9266666666666666</v>
      </c>
    </row>
    <row r="52" spans="1:30" ht="12.75">
      <c r="A52" s="6">
        <v>30</v>
      </c>
      <c r="B52" s="19">
        <f t="shared" si="19"/>
        <v>400</v>
      </c>
      <c r="C52" s="19" t="s">
        <v>8</v>
      </c>
      <c r="D52" s="19">
        <v>500</v>
      </c>
      <c r="E52" s="25">
        <v>390</v>
      </c>
      <c r="F52" s="26">
        <v>175</v>
      </c>
      <c r="G52" s="26">
        <v>1250</v>
      </c>
      <c r="H52" s="26">
        <v>608</v>
      </c>
      <c r="I52" s="113">
        <v>1</v>
      </c>
      <c r="J52" s="41">
        <f>H52/E52</f>
        <v>1.558974358974359</v>
      </c>
      <c r="K52" s="42">
        <f>G52/E52</f>
        <v>3.2051282051282053</v>
      </c>
      <c r="L52" s="63">
        <f t="shared" si="23"/>
        <v>10</v>
      </c>
      <c r="M52" s="63">
        <f t="shared" si="24"/>
        <v>14.081058726220018</v>
      </c>
      <c r="N52" s="63">
        <f t="shared" si="25"/>
        <v>28.044871794871796</v>
      </c>
      <c r="O52" s="78">
        <f t="shared" si="10"/>
        <v>35.8974358974359</v>
      </c>
      <c r="P52" s="96">
        <f t="shared" si="26"/>
        <v>1671.4285714285716</v>
      </c>
      <c r="Q52" s="63">
        <f t="shared" si="27"/>
        <v>2353.5483870967746</v>
      </c>
      <c r="R52" s="78">
        <f t="shared" si="28"/>
        <v>4687.5</v>
      </c>
      <c r="S52" s="69"/>
      <c r="T52" s="69"/>
      <c r="U52" s="69"/>
      <c r="V52" s="69"/>
      <c r="W52" s="69"/>
      <c r="X52" s="69"/>
      <c r="Y52" s="30">
        <f t="shared" si="14"/>
        <v>1.25</v>
      </c>
      <c r="Z52" s="9">
        <f>D52/D49</f>
        <v>1.25</v>
      </c>
      <c r="AA52" s="9">
        <f t="shared" si="34"/>
        <v>1.158974358974359</v>
      </c>
      <c r="AB52" s="9">
        <f t="shared" si="34"/>
        <v>1.0285714285714285</v>
      </c>
      <c r="AC52" s="9">
        <f t="shared" si="34"/>
        <v>0.9904</v>
      </c>
      <c r="AD52" s="9">
        <f t="shared" si="34"/>
        <v>0.912828947368421</v>
      </c>
    </row>
    <row r="53" spans="1:30" ht="12.75">
      <c r="A53" s="6">
        <v>30</v>
      </c>
      <c r="B53" s="19">
        <f t="shared" si="19"/>
        <v>400</v>
      </c>
      <c r="C53" s="19" t="s">
        <v>9</v>
      </c>
      <c r="D53" s="19">
        <v>500</v>
      </c>
      <c r="E53" s="25">
        <v>414</v>
      </c>
      <c r="F53" s="26">
        <v>184</v>
      </c>
      <c r="G53" s="26">
        <v>1164</v>
      </c>
      <c r="H53" s="26">
        <v>646</v>
      </c>
      <c r="I53" s="113">
        <v>1</v>
      </c>
      <c r="J53" s="41">
        <f>H53/E53</f>
        <v>1.5603864734299517</v>
      </c>
      <c r="K53" s="42">
        <f>G53/E53</f>
        <v>2.8115942028985508</v>
      </c>
      <c r="L53" s="63">
        <f t="shared" si="23"/>
        <v>10</v>
      </c>
      <c r="M53" s="63">
        <f t="shared" si="24"/>
        <v>14.093813308399564</v>
      </c>
      <c r="N53" s="63">
        <f t="shared" si="25"/>
        <v>24.601449275362317</v>
      </c>
      <c r="O53" s="78">
        <f t="shared" si="10"/>
        <v>33.81642512077295</v>
      </c>
      <c r="P53" s="96">
        <f t="shared" si="26"/>
        <v>1774.2857142857144</v>
      </c>
      <c r="Q53" s="63">
        <f t="shared" si="27"/>
        <v>2500.645161290323</v>
      </c>
      <c r="R53" s="78">
        <f t="shared" si="28"/>
        <v>4365</v>
      </c>
      <c r="S53" s="69"/>
      <c r="T53" s="69"/>
      <c r="U53" s="69"/>
      <c r="V53" s="69"/>
      <c r="W53" s="69"/>
      <c r="X53" s="69"/>
      <c r="Y53" s="30">
        <f t="shared" si="14"/>
        <v>1.25</v>
      </c>
      <c r="Z53" s="9">
        <f>D53/D50</f>
        <v>1.25</v>
      </c>
      <c r="AA53" s="9">
        <f t="shared" si="34"/>
        <v>1.1256038647342994</v>
      </c>
      <c r="AB53" s="9">
        <f t="shared" si="34"/>
        <v>1</v>
      </c>
      <c r="AC53" s="9">
        <f t="shared" si="34"/>
        <v>1</v>
      </c>
      <c r="AD53" s="9">
        <f t="shared" si="34"/>
        <v>0.934984520123839</v>
      </c>
    </row>
    <row r="54" spans="1:25" ht="12.75">
      <c r="A54" s="7">
        <v>35</v>
      </c>
      <c r="B54" s="7">
        <f t="shared" si="19"/>
        <v>450</v>
      </c>
      <c r="C54" s="7" t="s">
        <v>2</v>
      </c>
      <c r="D54" s="7">
        <v>400</v>
      </c>
      <c r="E54" s="22">
        <v>473</v>
      </c>
      <c r="F54" s="23">
        <v>167</v>
      </c>
      <c r="G54" s="23">
        <v>1315</v>
      </c>
      <c r="H54" s="23">
        <v>495</v>
      </c>
      <c r="I54" s="118">
        <v>1</v>
      </c>
      <c r="J54" s="51">
        <f aca="true" t="shared" si="35" ref="J54:J63">H54/E54</f>
        <v>1.0465116279069768</v>
      </c>
      <c r="K54" s="52">
        <f aca="true" t="shared" si="36" ref="K54:K63">G54/E54</f>
        <v>2.780126849894292</v>
      </c>
      <c r="L54" s="61">
        <f t="shared" si="23"/>
        <v>10</v>
      </c>
      <c r="M54" s="61">
        <f t="shared" si="24"/>
        <v>9.452363090772694</v>
      </c>
      <c r="N54" s="61">
        <f t="shared" si="25"/>
        <v>24.326109936575055</v>
      </c>
      <c r="O54" s="89">
        <f t="shared" si="10"/>
        <v>29.598308668076108</v>
      </c>
      <c r="P54" s="101">
        <f t="shared" si="26"/>
        <v>2027.1428571428573</v>
      </c>
      <c r="Q54" s="109">
        <f t="shared" si="27"/>
        <v>1916.1290322580646</v>
      </c>
      <c r="R54" s="83">
        <f t="shared" si="28"/>
        <v>4931.25</v>
      </c>
      <c r="S54" s="69"/>
      <c r="T54" s="69"/>
      <c r="U54" s="69"/>
      <c r="V54" s="69"/>
      <c r="W54" s="69"/>
      <c r="X54" s="69"/>
      <c r="Y54" s="30">
        <f t="shared" si="14"/>
        <v>0.8888888888888888</v>
      </c>
    </row>
    <row r="55" spans="1:25" ht="12.75">
      <c r="A55" s="7">
        <v>35</v>
      </c>
      <c r="B55" s="7">
        <f t="shared" si="19"/>
        <v>450</v>
      </c>
      <c r="C55" s="7" t="s">
        <v>8</v>
      </c>
      <c r="D55" s="7">
        <v>400</v>
      </c>
      <c r="E55" s="22">
        <v>491</v>
      </c>
      <c r="F55" s="23">
        <v>173</v>
      </c>
      <c r="G55" s="23">
        <v>1252</v>
      </c>
      <c r="H55" s="23">
        <v>524</v>
      </c>
      <c r="I55" s="118">
        <v>1</v>
      </c>
      <c r="J55" s="51">
        <f t="shared" si="35"/>
        <v>1.0672097759674135</v>
      </c>
      <c r="K55" s="52">
        <f t="shared" si="36"/>
        <v>2.54989816700611</v>
      </c>
      <c r="L55" s="61">
        <f t="shared" si="23"/>
        <v>10</v>
      </c>
      <c r="M55" s="61">
        <f t="shared" si="24"/>
        <v>9.639314105512124</v>
      </c>
      <c r="N55" s="61">
        <f t="shared" si="25"/>
        <v>22.311608961303463</v>
      </c>
      <c r="O55" s="89">
        <f t="shared" si="10"/>
        <v>28.513238289205706</v>
      </c>
      <c r="P55" s="101">
        <f t="shared" si="26"/>
        <v>2104.285714285714</v>
      </c>
      <c r="Q55" s="109">
        <f t="shared" si="27"/>
        <v>2028.3870967741939</v>
      </c>
      <c r="R55" s="83">
        <f t="shared" si="28"/>
        <v>4695</v>
      </c>
      <c r="S55" s="69"/>
      <c r="T55" s="69"/>
      <c r="U55" s="69"/>
      <c r="V55" s="69"/>
      <c r="W55" s="69"/>
      <c r="X55" s="69"/>
      <c r="Y55" s="30">
        <f t="shared" si="14"/>
        <v>0.8888888888888888</v>
      </c>
    </row>
    <row r="56" spans="1:25" ht="12.75">
      <c r="A56" s="7">
        <v>35</v>
      </c>
      <c r="B56" s="7">
        <f t="shared" si="19"/>
        <v>450</v>
      </c>
      <c r="C56" s="7" t="s">
        <v>9</v>
      </c>
      <c r="D56" s="7">
        <v>400</v>
      </c>
      <c r="E56" s="22">
        <v>531</v>
      </c>
      <c r="F56" s="23">
        <v>185</v>
      </c>
      <c r="G56" s="23">
        <v>1164</v>
      </c>
      <c r="H56" s="23">
        <v>542</v>
      </c>
      <c r="I56" s="118">
        <v>1</v>
      </c>
      <c r="J56" s="51">
        <f t="shared" si="35"/>
        <v>1.0207156308851224</v>
      </c>
      <c r="K56" s="52">
        <f t="shared" si="36"/>
        <v>2.1920903954802258</v>
      </c>
      <c r="L56" s="61">
        <f t="shared" si="23"/>
        <v>10</v>
      </c>
      <c r="M56" s="61">
        <f t="shared" si="24"/>
        <v>9.219366988639816</v>
      </c>
      <c r="N56" s="61">
        <f t="shared" si="25"/>
        <v>19.180790960451976</v>
      </c>
      <c r="O56" s="89">
        <f t="shared" si="10"/>
        <v>26.365348399246706</v>
      </c>
      <c r="P56" s="101">
        <f t="shared" si="26"/>
        <v>2275.714285714286</v>
      </c>
      <c r="Q56" s="109">
        <f t="shared" si="27"/>
        <v>2098.0645161290327</v>
      </c>
      <c r="R56" s="83">
        <f t="shared" si="28"/>
        <v>4365</v>
      </c>
      <c r="S56" s="69"/>
      <c r="T56" s="69"/>
      <c r="U56" s="69"/>
      <c r="V56" s="69"/>
      <c r="W56" s="69"/>
      <c r="X56" s="69"/>
      <c r="Y56" s="30">
        <f t="shared" si="14"/>
        <v>0.8888888888888888</v>
      </c>
    </row>
    <row r="57" spans="1:30" ht="12.75">
      <c r="A57" s="8">
        <v>35</v>
      </c>
      <c r="B57" s="8">
        <f t="shared" si="19"/>
        <v>450</v>
      </c>
      <c r="C57" s="8" t="s">
        <v>2</v>
      </c>
      <c r="D57" s="8">
        <v>500</v>
      </c>
      <c r="E57" s="24">
        <v>412</v>
      </c>
      <c r="F57" s="15">
        <v>164</v>
      </c>
      <c r="G57" s="15">
        <v>1322</v>
      </c>
      <c r="H57" s="15">
        <v>552</v>
      </c>
      <c r="I57" s="119">
        <v>1</v>
      </c>
      <c r="J57" s="53">
        <f t="shared" si="35"/>
        <v>1.3398058252427185</v>
      </c>
      <c r="K57" s="54">
        <f t="shared" si="36"/>
        <v>3.20873786407767</v>
      </c>
      <c r="L57" s="62">
        <f t="shared" si="23"/>
        <v>10</v>
      </c>
      <c r="M57" s="62">
        <f t="shared" si="24"/>
        <v>12.101471969934233</v>
      </c>
      <c r="N57" s="62">
        <f t="shared" si="25"/>
        <v>28.076456310679614</v>
      </c>
      <c r="O57" s="84">
        <f t="shared" si="10"/>
        <v>33.980582524271846</v>
      </c>
      <c r="P57" s="102">
        <f t="shared" si="26"/>
        <v>1765.7142857142858</v>
      </c>
      <c r="Q57" s="62">
        <f t="shared" si="27"/>
        <v>2136.7741935483873</v>
      </c>
      <c r="R57" s="84">
        <f t="shared" si="28"/>
        <v>4957.5</v>
      </c>
      <c r="S57" s="69"/>
      <c r="T57" s="69"/>
      <c r="U57" s="69"/>
      <c r="V57" s="69"/>
      <c r="W57" s="69"/>
      <c r="X57" s="69"/>
      <c r="Y57" s="30">
        <f t="shared" si="14"/>
        <v>1.1111111111111112</v>
      </c>
      <c r="Z57" s="9">
        <f>D57/D54</f>
        <v>1.25</v>
      </c>
      <c r="AA57" s="9">
        <f>E54/E57</f>
        <v>1.1480582524271845</v>
      </c>
      <c r="AB57" s="9">
        <f>F54/F57</f>
        <v>1.0182926829268293</v>
      </c>
      <c r="AC57" s="9">
        <f>G54/G57</f>
        <v>0.9947049924357034</v>
      </c>
      <c r="AD57" s="9">
        <f>H54/H57</f>
        <v>0.8967391304347826</v>
      </c>
    </row>
    <row r="58" spans="1:30" ht="12.75">
      <c r="A58" s="8">
        <v>35</v>
      </c>
      <c r="B58" s="8">
        <f t="shared" si="19"/>
        <v>450</v>
      </c>
      <c r="C58" s="8" t="s">
        <v>8</v>
      </c>
      <c r="D58" s="8">
        <v>500</v>
      </c>
      <c r="E58" s="24">
        <v>431</v>
      </c>
      <c r="F58" s="15">
        <v>171</v>
      </c>
      <c r="G58" s="15">
        <v>1253</v>
      </c>
      <c r="H58" s="15">
        <v>582</v>
      </c>
      <c r="I58" s="119">
        <v>1</v>
      </c>
      <c r="J58" s="53">
        <f t="shared" si="35"/>
        <v>1.3503480278422273</v>
      </c>
      <c r="K58" s="54">
        <f t="shared" si="36"/>
        <v>2.9071925754060324</v>
      </c>
      <c r="L58" s="62">
        <f t="shared" si="23"/>
        <v>10</v>
      </c>
      <c r="M58" s="62">
        <f t="shared" si="24"/>
        <v>12.19669186438141</v>
      </c>
      <c r="N58" s="62">
        <f t="shared" si="25"/>
        <v>25.43793503480278</v>
      </c>
      <c r="O58" s="84">
        <f t="shared" si="10"/>
        <v>32.48259860788863</v>
      </c>
      <c r="P58" s="102">
        <f t="shared" si="26"/>
        <v>1847.1428571428573</v>
      </c>
      <c r="Q58" s="62">
        <f t="shared" si="27"/>
        <v>2252.9032258064517</v>
      </c>
      <c r="R58" s="84">
        <f t="shared" si="28"/>
        <v>4698.75</v>
      </c>
      <c r="S58" s="69"/>
      <c r="T58" s="69"/>
      <c r="U58" s="69"/>
      <c r="V58" s="69"/>
      <c r="W58" s="69"/>
      <c r="X58" s="69"/>
      <c r="Y58" s="30">
        <f t="shared" si="14"/>
        <v>1.1111111111111112</v>
      </c>
      <c r="Z58" s="9">
        <v>1.25</v>
      </c>
      <c r="AA58" s="9">
        <v>1.1480582524271845</v>
      </c>
      <c r="AB58" s="9">
        <f>F55/F58</f>
        <v>1.0116959064327486</v>
      </c>
      <c r="AC58" s="9">
        <v>0.9947049924357034</v>
      </c>
      <c r="AD58" s="9">
        <v>0.8967391304347826</v>
      </c>
    </row>
    <row r="59" spans="1:30" ht="12.75">
      <c r="A59" s="8">
        <v>35</v>
      </c>
      <c r="B59" s="8">
        <f t="shared" si="19"/>
        <v>450</v>
      </c>
      <c r="C59" s="8" t="s">
        <v>9</v>
      </c>
      <c r="D59" s="8">
        <v>500</v>
      </c>
      <c r="E59" s="24">
        <v>469</v>
      </c>
      <c r="F59" s="15">
        <v>184</v>
      </c>
      <c r="G59" s="15">
        <v>1164</v>
      </c>
      <c r="H59" s="15">
        <v>601</v>
      </c>
      <c r="I59" s="119">
        <v>1</v>
      </c>
      <c r="J59" s="53">
        <f t="shared" si="35"/>
        <v>1.2814498933901919</v>
      </c>
      <c r="K59" s="54">
        <f t="shared" si="36"/>
        <v>2.481876332622601</v>
      </c>
      <c r="L59" s="62">
        <f t="shared" si="23"/>
        <v>10</v>
      </c>
      <c r="M59" s="62">
        <f t="shared" si="24"/>
        <v>11.574386133846895</v>
      </c>
      <c r="N59" s="62">
        <f t="shared" si="25"/>
        <v>21.71641791044776</v>
      </c>
      <c r="O59" s="84">
        <f t="shared" si="10"/>
        <v>29.850746268656717</v>
      </c>
      <c r="P59" s="102">
        <f t="shared" si="26"/>
        <v>2010.0000000000002</v>
      </c>
      <c r="Q59" s="62">
        <f t="shared" si="27"/>
        <v>2326.451612903226</v>
      </c>
      <c r="R59" s="84">
        <f t="shared" si="28"/>
        <v>4365</v>
      </c>
      <c r="S59" s="69"/>
      <c r="T59" s="69"/>
      <c r="U59" s="69"/>
      <c r="V59" s="69"/>
      <c r="W59" s="69"/>
      <c r="X59" s="69"/>
      <c r="Y59" s="30">
        <f t="shared" si="14"/>
        <v>1.1111111111111112</v>
      </c>
      <c r="Z59" s="9">
        <v>1.25</v>
      </c>
      <c r="AA59" s="9">
        <v>1.1480582524271845</v>
      </c>
      <c r="AB59" s="9">
        <f>F56/F59</f>
        <v>1.0054347826086956</v>
      </c>
      <c r="AC59" s="9">
        <v>0.9947049924357034</v>
      </c>
      <c r="AD59" s="9">
        <v>0.8967391304347826</v>
      </c>
    </row>
    <row r="60" spans="1:25" ht="12.75">
      <c r="A60" s="5">
        <v>40</v>
      </c>
      <c r="B60" s="10">
        <f t="shared" si="19"/>
        <v>500</v>
      </c>
      <c r="C60" s="10" t="s">
        <v>2</v>
      </c>
      <c r="D60" s="10">
        <v>400</v>
      </c>
      <c r="E60" s="20">
        <v>507</v>
      </c>
      <c r="F60" s="21">
        <v>160</v>
      </c>
      <c r="G60" s="21">
        <v>1328</v>
      </c>
      <c r="H60" s="21">
        <v>468</v>
      </c>
      <c r="I60" s="112">
        <v>1</v>
      </c>
      <c r="J60" s="39">
        <f t="shared" si="35"/>
        <v>0.9230769230769231</v>
      </c>
      <c r="K60" s="40">
        <f t="shared" si="36"/>
        <v>2.619329388560158</v>
      </c>
      <c r="L60" s="59">
        <f t="shared" si="23"/>
        <v>10</v>
      </c>
      <c r="M60" s="59">
        <f t="shared" si="24"/>
        <v>8.337468982630273</v>
      </c>
      <c r="N60" s="59">
        <f t="shared" si="25"/>
        <v>22.91913214990138</v>
      </c>
      <c r="O60" s="87">
        <f t="shared" si="10"/>
        <v>27.613412228796843</v>
      </c>
      <c r="P60" s="104">
        <f t="shared" si="26"/>
        <v>2172.857142857143</v>
      </c>
      <c r="Q60" s="110">
        <f t="shared" si="27"/>
        <v>1811.6129032258066</v>
      </c>
      <c r="R60" s="86">
        <f t="shared" si="28"/>
        <v>4980</v>
      </c>
      <c r="S60" s="69"/>
      <c r="T60" s="69"/>
      <c r="U60" s="69"/>
      <c r="V60" s="69"/>
      <c r="W60" s="69"/>
      <c r="X60" s="69"/>
      <c r="Y60" s="30">
        <f aca="true" t="shared" si="37" ref="Y60:Y65">D60/B60</f>
        <v>0.8</v>
      </c>
    </row>
    <row r="61" spans="1:25" ht="12.75">
      <c r="A61" s="5">
        <v>40</v>
      </c>
      <c r="B61" s="10">
        <f t="shared" si="19"/>
        <v>500</v>
      </c>
      <c r="C61" s="10" t="s">
        <v>8</v>
      </c>
      <c r="D61" s="10">
        <v>400</v>
      </c>
      <c r="E61" s="20">
        <v>553</v>
      </c>
      <c r="F61" s="21">
        <v>174</v>
      </c>
      <c r="G61" s="21">
        <v>120</v>
      </c>
      <c r="H61" s="21">
        <v>471</v>
      </c>
      <c r="I61" s="112">
        <v>1</v>
      </c>
      <c r="J61" s="39">
        <f t="shared" si="35"/>
        <v>0.8517179023508138</v>
      </c>
      <c r="K61" s="40">
        <f t="shared" si="36"/>
        <v>0.21699819168173598</v>
      </c>
      <c r="L61" s="59">
        <f t="shared" si="23"/>
        <v>10</v>
      </c>
      <c r="M61" s="59">
        <f t="shared" si="24"/>
        <v>7.6929358922009</v>
      </c>
      <c r="N61" s="59">
        <f t="shared" si="25"/>
        <v>1.8987341772151896</v>
      </c>
      <c r="O61" s="87">
        <f t="shared" si="10"/>
        <v>25.31645569620253</v>
      </c>
      <c r="P61" s="104">
        <f t="shared" si="26"/>
        <v>2370</v>
      </c>
      <c r="Q61" s="110">
        <f t="shared" si="27"/>
        <v>1823.2258064516132</v>
      </c>
      <c r="R61" s="86">
        <f t="shared" si="28"/>
        <v>450</v>
      </c>
      <c r="S61" s="69"/>
      <c r="T61" s="69"/>
      <c r="U61" s="69"/>
      <c r="V61" s="69"/>
      <c r="W61" s="69"/>
      <c r="X61" s="69"/>
      <c r="Y61" s="30">
        <f t="shared" si="37"/>
        <v>0.8</v>
      </c>
    </row>
    <row r="62" spans="1:25" ht="12.75">
      <c r="A62" s="5">
        <v>40</v>
      </c>
      <c r="B62" s="10">
        <f t="shared" si="19"/>
        <v>500</v>
      </c>
      <c r="C62" s="10" t="s">
        <v>9</v>
      </c>
      <c r="D62" s="10">
        <v>400</v>
      </c>
      <c r="E62" s="20">
        <v>587</v>
      </c>
      <c r="F62" s="21">
        <v>183</v>
      </c>
      <c r="G62" s="21">
        <v>1164</v>
      </c>
      <c r="H62" s="21">
        <v>503</v>
      </c>
      <c r="I62" s="112">
        <v>1</v>
      </c>
      <c r="J62" s="39">
        <f t="shared" si="35"/>
        <v>0.8568994889267462</v>
      </c>
      <c r="K62" s="40">
        <f t="shared" si="36"/>
        <v>1.9829642248722317</v>
      </c>
      <c r="L62" s="59">
        <f t="shared" si="23"/>
        <v>10</v>
      </c>
      <c r="M62" s="59">
        <f t="shared" si="24"/>
        <v>7.739737319338353</v>
      </c>
      <c r="N62" s="59">
        <f t="shared" si="25"/>
        <v>17.350936967632027</v>
      </c>
      <c r="O62" s="87">
        <f t="shared" si="10"/>
        <v>23.85008517887564</v>
      </c>
      <c r="P62" s="104">
        <f t="shared" si="26"/>
        <v>2515.714285714286</v>
      </c>
      <c r="Q62" s="110">
        <f t="shared" si="27"/>
        <v>1947.0967741935485</v>
      </c>
      <c r="R62" s="86">
        <f t="shared" si="28"/>
        <v>4365</v>
      </c>
      <c r="S62" s="69"/>
      <c r="T62" s="69"/>
      <c r="U62" s="69"/>
      <c r="V62" s="69"/>
      <c r="W62" s="69"/>
      <c r="X62" s="69"/>
      <c r="Y62" s="30">
        <f t="shared" si="37"/>
        <v>0.8</v>
      </c>
    </row>
    <row r="63" spans="1:30" ht="12.75">
      <c r="A63" s="6">
        <v>40</v>
      </c>
      <c r="B63" s="19">
        <f t="shared" si="19"/>
        <v>500</v>
      </c>
      <c r="C63" s="19" t="s">
        <v>2</v>
      </c>
      <c r="D63" s="19">
        <v>500</v>
      </c>
      <c r="E63" s="25">
        <v>438</v>
      </c>
      <c r="F63" s="26">
        <v>157</v>
      </c>
      <c r="G63" s="26">
        <v>1332</v>
      </c>
      <c r="H63" s="26">
        <v>535</v>
      </c>
      <c r="I63" s="113">
        <v>1</v>
      </c>
      <c r="J63" s="41">
        <f t="shared" si="35"/>
        <v>1.221461187214612</v>
      </c>
      <c r="K63" s="42">
        <f t="shared" si="36"/>
        <v>3.041095890410959</v>
      </c>
      <c r="L63" s="63">
        <f t="shared" si="23"/>
        <v>10</v>
      </c>
      <c r="M63" s="63">
        <f t="shared" si="24"/>
        <v>11.032552658712627</v>
      </c>
      <c r="N63" s="63">
        <f t="shared" si="25"/>
        <v>26.60958904109589</v>
      </c>
      <c r="O63" s="78">
        <f t="shared" si="10"/>
        <v>31.963470319634702</v>
      </c>
      <c r="P63" s="96">
        <f t="shared" si="26"/>
        <v>1877.1428571428573</v>
      </c>
      <c r="Q63" s="63">
        <f t="shared" si="27"/>
        <v>2070.967741935484</v>
      </c>
      <c r="R63" s="78">
        <f t="shared" si="28"/>
        <v>4995</v>
      </c>
      <c r="S63" s="69"/>
      <c r="T63" s="69"/>
      <c r="U63" s="69"/>
      <c r="V63" s="69"/>
      <c r="W63" s="69"/>
      <c r="X63" s="69"/>
      <c r="Y63" s="30">
        <f t="shared" si="37"/>
        <v>1</v>
      </c>
      <c r="Z63" s="9">
        <v>1.25</v>
      </c>
      <c r="AA63" s="9">
        <v>1.1480582524271845</v>
      </c>
      <c r="AB63" s="9">
        <f>F60/F63</f>
        <v>1.019108280254777</v>
      </c>
      <c r="AC63" s="9">
        <v>0.9947049924357034</v>
      </c>
      <c r="AD63" s="9">
        <v>0.8967391304347826</v>
      </c>
    </row>
    <row r="64" spans="1:30" ht="12.75">
      <c r="A64" s="6">
        <v>40</v>
      </c>
      <c r="B64" s="19">
        <f t="shared" si="19"/>
        <v>500</v>
      </c>
      <c r="C64" s="19" t="s">
        <v>8</v>
      </c>
      <c r="D64" s="19">
        <v>500</v>
      </c>
      <c r="E64" s="25">
        <v>482</v>
      </c>
      <c r="F64" s="26">
        <v>172</v>
      </c>
      <c r="G64" s="26">
        <v>1253</v>
      </c>
      <c r="H64" s="26">
        <v>535</v>
      </c>
      <c r="I64" s="113">
        <v>1</v>
      </c>
      <c r="J64" s="41">
        <f>H64/E64</f>
        <v>1.1099585062240664</v>
      </c>
      <c r="K64" s="42">
        <f>G64/E64</f>
        <v>2.599585062240664</v>
      </c>
      <c r="L64" s="63">
        <f t="shared" si="23"/>
        <v>10</v>
      </c>
      <c r="M64" s="63">
        <f t="shared" si="24"/>
        <v>10.025431669120602</v>
      </c>
      <c r="N64" s="63">
        <f t="shared" si="25"/>
        <v>22.74636929460581</v>
      </c>
      <c r="O64" s="78">
        <f t="shared" si="10"/>
        <v>29.04564315352697</v>
      </c>
      <c r="P64" s="96">
        <f t="shared" si="26"/>
        <v>2065.714285714286</v>
      </c>
      <c r="Q64" s="63">
        <f t="shared" si="27"/>
        <v>2070.967741935484</v>
      </c>
      <c r="R64" s="78">
        <f t="shared" si="28"/>
        <v>4698.75</v>
      </c>
      <c r="S64" s="69"/>
      <c r="T64" s="69"/>
      <c r="U64" s="69"/>
      <c r="V64" s="69"/>
      <c r="W64" s="69"/>
      <c r="X64" s="69"/>
      <c r="Y64" s="30">
        <f t="shared" si="37"/>
        <v>1</v>
      </c>
      <c r="Z64" s="9">
        <v>1.25</v>
      </c>
      <c r="AA64" s="9">
        <v>1.1480582524271845</v>
      </c>
      <c r="AB64" s="9">
        <f>F61/F64</f>
        <v>1.0116279069767442</v>
      </c>
      <c r="AC64" s="9">
        <v>0.9947049924357034</v>
      </c>
      <c r="AD64" s="9">
        <v>0.8967391304347826</v>
      </c>
    </row>
    <row r="65" spans="1:30" ht="12.75">
      <c r="A65" s="6">
        <v>40</v>
      </c>
      <c r="B65" s="19">
        <f t="shared" si="19"/>
        <v>500</v>
      </c>
      <c r="C65" s="19" t="s">
        <v>9</v>
      </c>
      <c r="D65" s="19">
        <v>500</v>
      </c>
      <c r="E65" s="25">
        <v>512</v>
      </c>
      <c r="F65" s="26">
        <v>181</v>
      </c>
      <c r="G65" s="26">
        <v>1168</v>
      </c>
      <c r="H65" s="26">
        <v>567</v>
      </c>
      <c r="I65" s="113">
        <v>1</v>
      </c>
      <c r="J65" s="41">
        <f>H65/E65</f>
        <v>1.107421875</v>
      </c>
      <c r="K65" s="42">
        <f>G65/E65</f>
        <v>2.28125</v>
      </c>
      <c r="L65" s="63">
        <f t="shared" si="23"/>
        <v>10</v>
      </c>
      <c r="M65" s="63">
        <f t="shared" si="24"/>
        <v>10.002520161290324</v>
      </c>
      <c r="N65" s="63">
        <f t="shared" si="25"/>
        <v>19.9609375</v>
      </c>
      <c r="O65" s="78">
        <f t="shared" si="10"/>
        <v>27.34375</v>
      </c>
      <c r="P65" s="96">
        <f t="shared" si="26"/>
        <v>2194.285714285714</v>
      </c>
      <c r="Q65" s="63">
        <f t="shared" si="27"/>
        <v>2194.8387096774195</v>
      </c>
      <c r="R65" s="78">
        <f t="shared" si="28"/>
        <v>4380</v>
      </c>
      <c r="S65" s="69"/>
      <c r="T65" s="69"/>
      <c r="U65" s="69"/>
      <c r="V65" s="69"/>
      <c r="W65" s="69"/>
      <c r="X65" s="69"/>
      <c r="Y65" s="30">
        <f t="shared" si="37"/>
        <v>1</v>
      </c>
      <c r="Z65" s="9">
        <v>1.25</v>
      </c>
      <c r="AA65" s="9">
        <v>1.1480582524271845</v>
      </c>
      <c r="AB65" s="9">
        <f>F62/F65</f>
        <v>1.011049723756906</v>
      </c>
      <c r="AC65" s="9">
        <v>0.9947049924357034</v>
      </c>
      <c r="AD65" s="9">
        <v>0.8967391304347826</v>
      </c>
    </row>
    <row r="66" spans="16:24" ht="12.75">
      <c r="P66" s="105"/>
      <c r="Q66" s="111"/>
      <c r="R66" s="76"/>
      <c r="S66" s="58"/>
      <c r="T66" s="58"/>
      <c r="U66" s="58"/>
      <c r="V66" s="58"/>
      <c r="W66" s="58"/>
      <c r="X66" s="58"/>
    </row>
    <row r="67" spans="16:24" ht="12.75">
      <c r="P67" s="105"/>
      <c r="Q67" s="111"/>
      <c r="R67" s="76"/>
      <c r="S67" s="58"/>
      <c r="T67" s="58"/>
      <c r="U67" s="58"/>
      <c r="V67" s="58"/>
      <c r="W67" s="58"/>
      <c r="X67" s="58"/>
    </row>
    <row r="68" spans="16:24" ht="12.75">
      <c r="P68" s="105"/>
      <c r="Q68" s="111"/>
      <c r="R68" s="76"/>
      <c r="S68" s="58"/>
      <c r="T68" s="58"/>
      <c r="U68" s="58"/>
      <c r="V68" s="58"/>
      <c r="W68" s="58"/>
      <c r="X68" s="58"/>
    </row>
    <row r="69" spans="16:24" ht="12.75">
      <c r="P69" s="105"/>
      <c r="Q69" s="111"/>
      <c r="R69" s="76"/>
      <c r="S69" s="58"/>
      <c r="T69" s="58"/>
      <c r="U69" s="58"/>
      <c r="V69" s="58"/>
      <c r="W69" s="58"/>
      <c r="X69" s="58"/>
    </row>
  </sheetData>
  <autoFilter ref="A2:H65"/>
  <mergeCells count="9">
    <mergeCell ref="C1:C2"/>
    <mergeCell ref="A1:A2"/>
    <mergeCell ref="B1:B2"/>
    <mergeCell ref="D1:D2"/>
    <mergeCell ref="L1:N1"/>
    <mergeCell ref="P1:R1"/>
    <mergeCell ref="E1:H1"/>
    <mergeCell ref="O1:O2"/>
    <mergeCell ref="I1:K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&lt;нет&gt;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Амелюшко</dc:creator>
  <cp:keywords/>
  <dc:description/>
  <cp:lastModifiedBy>Павел Амелюшко</cp:lastModifiedBy>
  <cp:lastPrinted>2008-02-22T11:10:33Z</cp:lastPrinted>
  <dcterms:created xsi:type="dcterms:W3CDTF">2008-02-21T21:17:43Z</dcterms:created>
  <dcterms:modified xsi:type="dcterms:W3CDTF">2008-02-22T11:13:47Z</dcterms:modified>
  <cp:category/>
  <cp:version/>
  <cp:contentType/>
  <cp:contentStatus/>
</cp:coreProperties>
</file>